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МЕНЮ ДЕПАРТАМЕНТ\"/>
    </mc:Choice>
  </mc:AlternateContent>
  <bookViews>
    <workbookView xWindow="0" yWindow="0" windowWidth="23250" windowHeight="11730" firstSheet="5" activeTab="5"/>
  </bookViews>
  <sheets>
    <sheet name="Обеды 55" sheetId="1" state="hidden" r:id="rId1"/>
    <sheet name="Завтраки 55" sheetId="7" state="hidden" r:id="rId2"/>
    <sheet name="Завтраки и обеды 80" sheetId="2" state="hidden" r:id="rId3"/>
    <sheet name="20" sheetId="5" state="hidden" r:id="rId4"/>
    <sheet name="80" sheetId="6" state="hidden" r:id="rId5"/>
    <sheet name="сво 80 руб." sheetId="10" r:id="rId6"/>
  </sheets>
  <definedNames>
    <definedName name="Print_Area" localSheetId="4">'80'!$A$17:$P$116</definedName>
    <definedName name="Print_Area" localSheetId="5">'сво 80 руб.'!$A$15:$H$110</definedName>
    <definedName name="_xlnm.Print_Area" localSheetId="3">'20'!$A$1:$P$93</definedName>
    <definedName name="_xlnm.Print_Area" localSheetId="4">'80'!$A$1:$AD$255</definedName>
    <definedName name="_xlnm.Print_Area" localSheetId="2">'Завтраки и обеды 80'!$A$1:$P$253</definedName>
    <definedName name="_xlnm.Print_Area" localSheetId="0">'Обеды 55'!$A$1:$P$146</definedName>
    <definedName name="_xlnm.Print_Area" localSheetId="5">'сво 80 руб.'!$A$1:$P$243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5" i="10" l="1"/>
  <c r="E85" i="10"/>
  <c r="F85" i="10"/>
  <c r="G85" i="10"/>
  <c r="H85" i="10"/>
  <c r="I85" i="10"/>
  <c r="J85" i="10"/>
  <c r="K85" i="10"/>
  <c r="L85" i="10"/>
  <c r="M85" i="10"/>
  <c r="N85" i="10"/>
  <c r="O85" i="10"/>
  <c r="C85" i="10"/>
  <c r="D84" i="10"/>
  <c r="E84" i="10"/>
  <c r="F84" i="10"/>
  <c r="G84" i="10"/>
  <c r="H84" i="10"/>
  <c r="I84" i="10"/>
  <c r="J84" i="10"/>
  <c r="K84" i="10"/>
  <c r="L84" i="10"/>
  <c r="M84" i="10"/>
  <c r="N84" i="10"/>
  <c r="O84" i="10"/>
  <c r="C84" i="10"/>
  <c r="D72" i="10"/>
  <c r="E72" i="10"/>
  <c r="F72" i="10"/>
  <c r="G72" i="10"/>
  <c r="H72" i="10"/>
  <c r="I72" i="10"/>
  <c r="J72" i="10"/>
  <c r="K72" i="10"/>
  <c r="L72" i="10"/>
  <c r="M72" i="10"/>
  <c r="N72" i="10"/>
  <c r="O72" i="10"/>
  <c r="C72" i="10"/>
  <c r="D61" i="10"/>
  <c r="E61" i="10"/>
  <c r="F61" i="10"/>
  <c r="G61" i="10"/>
  <c r="H61" i="10"/>
  <c r="I61" i="10"/>
  <c r="J61" i="10"/>
  <c r="K61" i="10"/>
  <c r="L61" i="10"/>
  <c r="M61" i="10"/>
  <c r="N61" i="10"/>
  <c r="O61" i="10"/>
  <c r="C61" i="10"/>
  <c r="D60" i="10"/>
  <c r="E60" i="10"/>
  <c r="F60" i="10"/>
  <c r="G60" i="10"/>
  <c r="H60" i="10"/>
  <c r="I60" i="10"/>
  <c r="J60" i="10"/>
  <c r="K60" i="10"/>
  <c r="L60" i="10"/>
  <c r="M60" i="10"/>
  <c r="N60" i="10"/>
  <c r="O60" i="10"/>
  <c r="C60" i="10"/>
  <c r="D48" i="10"/>
  <c r="E48" i="10"/>
  <c r="F48" i="10"/>
  <c r="G48" i="10"/>
  <c r="H48" i="10"/>
  <c r="I48" i="10"/>
  <c r="J48" i="10"/>
  <c r="K48" i="10"/>
  <c r="L48" i="10"/>
  <c r="M48" i="10"/>
  <c r="N48" i="10"/>
  <c r="O48" i="10"/>
  <c r="C48" i="10"/>
  <c r="D38" i="10"/>
  <c r="E38" i="10"/>
  <c r="F38" i="10"/>
  <c r="G38" i="10"/>
  <c r="H38" i="10"/>
  <c r="I38" i="10"/>
  <c r="J38" i="10"/>
  <c r="K38" i="10"/>
  <c r="L38" i="10"/>
  <c r="M38" i="10"/>
  <c r="N38" i="10"/>
  <c r="O38" i="10"/>
  <c r="C38" i="10"/>
  <c r="D37" i="10"/>
  <c r="E37" i="10"/>
  <c r="F37" i="10"/>
  <c r="G37" i="10"/>
  <c r="H37" i="10"/>
  <c r="I37" i="10"/>
  <c r="J37" i="10"/>
  <c r="K37" i="10"/>
  <c r="L37" i="10"/>
  <c r="M37" i="10"/>
  <c r="N37" i="10"/>
  <c r="O37" i="10"/>
  <c r="C37" i="10"/>
  <c r="D24" i="10"/>
  <c r="E24" i="10"/>
  <c r="F24" i="10"/>
  <c r="G24" i="10"/>
  <c r="H24" i="10"/>
  <c r="I24" i="10"/>
  <c r="J24" i="10"/>
  <c r="K24" i="10"/>
  <c r="L24" i="10"/>
  <c r="M24" i="10"/>
  <c r="N24" i="10"/>
  <c r="O24" i="10"/>
  <c r="C24" i="10"/>
  <c r="F237" i="10"/>
  <c r="F236" i="10"/>
  <c r="F216" i="10"/>
  <c r="F173" i="10"/>
  <c r="F172" i="10"/>
  <c r="F150" i="10"/>
  <c r="F126" i="10"/>
  <c r="F102" i="10"/>
  <c r="F79" i="10"/>
  <c r="F55" i="10"/>
  <c r="F32" i="10"/>
  <c r="F242" i="10" l="1"/>
  <c r="E242" i="10"/>
  <c r="D242" i="10"/>
  <c r="C242" i="10"/>
  <c r="F230" i="10"/>
  <c r="E230" i="10"/>
  <c r="D230" i="10"/>
  <c r="C230" i="10"/>
  <c r="O230" i="10"/>
  <c r="N230" i="10"/>
  <c r="M230" i="10"/>
  <c r="L230" i="10"/>
  <c r="K230" i="10"/>
  <c r="J230" i="10"/>
  <c r="I230" i="10"/>
  <c r="H230" i="10"/>
  <c r="G230" i="10"/>
  <c r="F220" i="10"/>
  <c r="E220" i="10"/>
  <c r="D220" i="10"/>
  <c r="C220" i="10"/>
  <c r="F209" i="10"/>
  <c r="E209" i="10"/>
  <c r="D209" i="10"/>
  <c r="C209" i="10"/>
  <c r="F199" i="10"/>
  <c r="E199" i="10"/>
  <c r="D199" i="10"/>
  <c r="C199" i="10"/>
  <c r="M199" i="10"/>
  <c r="K199" i="10"/>
  <c r="I199" i="10"/>
  <c r="F188" i="10"/>
  <c r="E188" i="10"/>
  <c r="D188" i="10"/>
  <c r="C188" i="10"/>
  <c r="O188" i="10"/>
  <c r="K188" i="10"/>
  <c r="G188" i="10"/>
  <c r="F178" i="10"/>
  <c r="E178" i="10"/>
  <c r="D178" i="10"/>
  <c r="C178" i="10"/>
  <c r="F166" i="10"/>
  <c r="E166" i="10"/>
  <c r="D166" i="10"/>
  <c r="C166" i="10"/>
  <c r="O166" i="10"/>
  <c r="N166" i="10"/>
  <c r="M166" i="10"/>
  <c r="L166" i="10"/>
  <c r="K166" i="10"/>
  <c r="J166" i="10"/>
  <c r="I166" i="10"/>
  <c r="H166" i="10"/>
  <c r="G166" i="10"/>
  <c r="F155" i="10"/>
  <c r="E155" i="10"/>
  <c r="D155" i="10"/>
  <c r="C155" i="10"/>
  <c r="F143" i="10"/>
  <c r="E143" i="10"/>
  <c r="D143" i="10"/>
  <c r="C143" i="10"/>
  <c r="O143" i="10"/>
  <c r="M143" i="10"/>
  <c r="K143" i="10"/>
  <c r="I143" i="10"/>
  <c r="G143" i="10"/>
  <c r="F131" i="10"/>
  <c r="E131" i="10"/>
  <c r="D131" i="10"/>
  <c r="C131" i="10"/>
  <c r="F118" i="10"/>
  <c r="E118" i="10"/>
  <c r="D118" i="10"/>
  <c r="C118" i="10"/>
  <c r="O118" i="10"/>
  <c r="N118" i="10"/>
  <c r="M118" i="10"/>
  <c r="L118" i="10"/>
  <c r="K118" i="10"/>
  <c r="J118" i="10"/>
  <c r="I118" i="10"/>
  <c r="H118" i="10"/>
  <c r="G118" i="10"/>
  <c r="F95" i="10"/>
  <c r="E95" i="10"/>
  <c r="D95" i="10"/>
  <c r="C95" i="10"/>
  <c r="C108" i="10" s="1"/>
  <c r="O95" i="10"/>
  <c r="N95" i="10"/>
  <c r="M95" i="10"/>
  <c r="L95" i="10"/>
  <c r="K95" i="10"/>
  <c r="J95" i="10"/>
  <c r="I95" i="10"/>
  <c r="H95" i="10"/>
  <c r="G95" i="10"/>
  <c r="D200" i="10" l="1"/>
  <c r="C243" i="10"/>
  <c r="E243" i="10"/>
  <c r="C200" i="10"/>
  <c r="E200" i="10"/>
  <c r="C156" i="10"/>
  <c r="E132" i="10"/>
  <c r="H143" i="10"/>
  <c r="L143" i="10"/>
  <c r="I155" i="10"/>
  <c r="I156" i="10" s="1"/>
  <c r="M155" i="10"/>
  <c r="M156" i="10" s="1"/>
  <c r="H178" i="10"/>
  <c r="H179" i="10" s="1"/>
  <c r="L178" i="10"/>
  <c r="L179" i="10" s="1"/>
  <c r="J199" i="10"/>
  <c r="N199" i="10"/>
  <c r="H209" i="10"/>
  <c r="L209" i="10"/>
  <c r="I220" i="10"/>
  <c r="K220" i="10"/>
  <c r="H108" i="10"/>
  <c r="J155" i="10"/>
  <c r="N155" i="10"/>
  <c r="K200" i="10"/>
  <c r="F200" i="10"/>
  <c r="I209" i="10"/>
  <c r="M209" i="10"/>
  <c r="D221" i="10"/>
  <c r="F221" i="10"/>
  <c r="G108" i="10"/>
  <c r="K108" i="10"/>
  <c r="O108" i="10"/>
  <c r="H131" i="10"/>
  <c r="H132" i="10" s="1"/>
  <c r="L131" i="10"/>
  <c r="L132" i="10" s="1"/>
  <c r="E156" i="10"/>
  <c r="J178" i="10"/>
  <c r="J179" i="10" s="1"/>
  <c r="N178" i="10"/>
  <c r="N179" i="10" s="1"/>
  <c r="G199" i="10"/>
  <c r="G200" i="10" s="1"/>
  <c r="O199" i="10"/>
  <c r="O200" i="10" s="1"/>
  <c r="G242" i="10"/>
  <c r="G243" i="10" s="1"/>
  <c r="K242" i="10"/>
  <c r="K243" i="10" s="1"/>
  <c r="O242" i="10"/>
  <c r="O243" i="10" s="1"/>
  <c r="E108" i="10"/>
  <c r="I131" i="10"/>
  <c r="I132" i="10" s="1"/>
  <c r="L155" i="10"/>
  <c r="D156" i="10"/>
  <c r="L108" i="10"/>
  <c r="J108" i="10"/>
  <c r="C132" i="10"/>
  <c r="J131" i="10"/>
  <c r="J132" i="10" s="1"/>
  <c r="N131" i="10"/>
  <c r="N132" i="10" s="1"/>
  <c r="D132" i="10"/>
  <c r="F132" i="10"/>
  <c r="H188" i="10"/>
  <c r="L188" i="10"/>
  <c r="J209" i="10"/>
  <c r="N209" i="10"/>
  <c r="H220" i="10"/>
  <c r="L220" i="10"/>
  <c r="H242" i="10"/>
  <c r="H243" i="10" s="1"/>
  <c r="L242" i="10"/>
  <c r="L243" i="10" s="1"/>
  <c r="M131" i="10"/>
  <c r="M132" i="10" s="1"/>
  <c r="H155" i="10"/>
  <c r="F156" i="10"/>
  <c r="D243" i="10"/>
  <c r="F243" i="10"/>
  <c r="I108" i="10"/>
  <c r="M108" i="10"/>
  <c r="J143" i="10"/>
  <c r="N143" i="10"/>
  <c r="G178" i="10"/>
  <c r="G179" i="10" s="1"/>
  <c r="K178" i="10"/>
  <c r="K179" i="10" s="1"/>
  <c r="O178" i="10"/>
  <c r="O179" i="10" s="1"/>
  <c r="D179" i="10"/>
  <c r="F179" i="10"/>
  <c r="I188" i="10"/>
  <c r="I200" i="10" s="1"/>
  <c r="M188" i="10"/>
  <c r="M200" i="10" s="1"/>
  <c r="G209" i="10"/>
  <c r="K209" i="10"/>
  <c r="O209" i="10"/>
  <c r="M220" i="10"/>
  <c r="G220" i="10"/>
  <c r="G221" i="10" s="1"/>
  <c r="O220" i="10"/>
  <c r="C221" i="10"/>
  <c r="E221" i="10"/>
  <c r="I242" i="10"/>
  <c r="I243" i="10" s="1"/>
  <c r="M242" i="10"/>
  <c r="M243" i="10" s="1"/>
  <c r="N108" i="10"/>
  <c r="D108" i="10"/>
  <c r="F108" i="10"/>
  <c r="G131" i="10"/>
  <c r="G132" i="10" s="1"/>
  <c r="K131" i="10"/>
  <c r="K132" i="10" s="1"/>
  <c r="O131" i="10"/>
  <c r="O132" i="10" s="1"/>
  <c r="G155" i="10"/>
  <c r="G156" i="10" s="1"/>
  <c r="K155" i="10"/>
  <c r="K156" i="10" s="1"/>
  <c r="O155" i="10"/>
  <c r="O156" i="10" s="1"/>
  <c r="J188" i="10"/>
  <c r="N188" i="10"/>
  <c r="H199" i="10"/>
  <c r="L199" i="10"/>
  <c r="I178" i="10"/>
  <c r="I179" i="10" s="1"/>
  <c r="M178" i="10"/>
  <c r="M179" i="10" s="1"/>
  <c r="C179" i="10"/>
  <c r="E179" i="10"/>
  <c r="J220" i="10"/>
  <c r="N220" i="10"/>
  <c r="J242" i="10"/>
  <c r="J243" i="10" s="1"/>
  <c r="N242" i="10"/>
  <c r="N243" i="10" s="1"/>
  <c r="L200" i="10" l="1"/>
  <c r="N156" i="10"/>
  <c r="J200" i="10"/>
  <c r="L221" i="10"/>
  <c r="H200" i="10"/>
  <c r="L156" i="10"/>
  <c r="M221" i="10"/>
  <c r="H221" i="10"/>
  <c r="I221" i="10"/>
  <c r="J221" i="10"/>
  <c r="J156" i="10"/>
  <c r="N200" i="10"/>
  <c r="H156" i="10"/>
  <c r="K221" i="10"/>
  <c r="N221" i="10"/>
  <c r="O221" i="10"/>
  <c r="C208" i="2" l="1"/>
  <c r="D208" i="2"/>
  <c r="E208" i="2"/>
  <c r="F208" i="2"/>
  <c r="G208" i="2"/>
  <c r="H208" i="2"/>
  <c r="I208" i="2"/>
  <c r="J208" i="2"/>
  <c r="K208" i="2"/>
  <c r="L208" i="2"/>
  <c r="M208" i="2"/>
  <c r="N208" i="2"/>
  <c r="O208" i="2"/>
  <c r="B208" i="2"/>
  <c r="C59" i="2"/>
  <c r="D59" i="2"/>
  <c r="E59" i="2"/>
  <c r="F59" i="2"/>
  <c r="G59" i="2"/>
  <c r="H59" i="2"/>
  <c r="I59" i="2"/>
  <c r="J59" i="2"/>
  <c r="K59" i="2"/>
  <c r="L59" i="2"/>
  <c r="M59" i="2"/>
  <c r="N59" i="2"/>
  <c r="O59" i="2"/>
  <c r="B59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B24" i="2"/>
  <c r="AC34" i="6" l="1"/>
  <c r="AA34" i="6"/>
  <c r="Y34" i="6"/>
  <c r="W34" i="6"/>
  <c r="U34" i="6"/>
  <c r="S34" i="6"/>
  <c r="Q34" i="6"/>
  <c r="O34" i="6"/>
  <c r="M34" i="6"/>
  <c r="C33" i="6"/>
  <c r="AC58" i="6"/>
  <c r="AA58" i="6"/>
  <c r="Y58" i="6"/>
  <c r="W58" i="6"/>
  <c r="U58" i="6"/>
  <c r="S58" i="6"/>
  <c r="Q58" i="6"/>
  <c r="O58" i="6"/>
  <c r="M58" i="6"/>
  <c r="C57" i="6"/>
  <c r="AC224" i="6"/>
  <c r="AA224" i="6"/>
  <c r="Y224" i="6"/>
  <c r="W224" i="6"/>
  <c r="U224" i="6"/>
  <c r="S224" i="6"/>
  <c r="Q224" i="6"/>
  <c r="O224" i="6"/>
  <c r="M224" i="6"/>
  <c r="AB254" i="6" l="1"/>
  <c r="Z254" i="6"/>
  <c r="X254" i="6"/>
  <c r="V254" i="6"/>
  <c r="T254" i="6"/>
  <c r="R254" i="6"/>
  <c r="P254" i="6"/>
  <c r="N254" i="6"/>
  <c r="L254" i="6"/>
  <c r="K254" i="6"/>
  <c r="J254" i="6"/>
  <c r="I254" i="6"/>
  <c r="H254" i="6"/>
  <c r="G254" i="6"/>
  <c r="F254" i="6"/>
  <c r="E254" i="6"/>
  <c r="D254" i="6"/>
  <c r="AC253" i="6"/>
  <c r="AA253" i="6"/>
  <c r="Y253" i="6"/>
  <c r="W253" i="6"/>
  <c r="U253" i="6"/>
  <c r="S253" i="6"/>
  <c r="Q253" i="6"/>
  <c r="O253" i="6"/>
  <c r="M253" i="6"/>
  <c r="C251" i="6"/>
  <c r="AC250" i="6"/>
  <c r="AA250" i="6"/>
  <c r="Y250" i="6"/>
  <c r="W250" i="6"/>
  <c r="U250" i="6"/>
  <c r="S250" i="6"/>
  <c r="Q250" i="6"/>
  <c r="O250" i="6"/>
  <c r="M250" i="6"/>
  <c r="AC248" i="6"/>
  <c r="AA248" i="6"/>
  <c r="Y248" i="6"/>
  <c r="W248" i="6"/>
  <c r="U248" i="6"/>
  <c r="S248" i="6"/>
  <c r="Q248" i="6"/>
  <c r="O248" i="6"/>
  <c r="M248" i="6"/>
  <c r="AC247" i="6"/>
  <c r="AA247" i="6"/>
  <c r="AA254" i="6" s="1"/>
  <c r="Y247" i="6"/>
  <c r="Y254" i="6" s="1"/>
  <c r="W247" i="6"/>
  <c r="U247" i="6"/>
  <c r="S247" i="6"/>
  <c r="S254" i="6" s="1"/>
  <c r="Q247" i="6"/>
  <c r="Q254" i="6" s="1"/>
  <c r="O247" i="6"/>
  <c r="M247" i="6"/>
  <c r="AB241" i="6"/>
  <c r="Z241" i="6"/>
  <c r="X241" i="6"/>
  <c r="V241" i="6"/>
  <c r="T241" i="6"/>
  <c r="R241" i="6"/>
  <c r="P241" i="6"/>
  <c r="N241" i="6"/>
  <c r="L241" i="6"/>
  <c r="K241" i="6"/>
  <c r="K255" i="6" s="1"/>
  <c r="J241" i="6"/>
  <c r="I241" i="6"/>
  <c r="H241" i="6"/>
  <c r="G241" i="6"/>
  <c r="F241" i="6"/>
  <c r="E241" i="6"/>
  <c r="D241" i="6"/>
  <c r="C240" i="6"/>
  <c r="AC239" i="6"/>
  <c r="AC241" i="6" s="1"/>
  <c r="AA239" i="6"/>
  <c r="AA241" i="6" s="1"/>
  <c r="Y239" i="6"/>
  <c r="Y241" i="6" s="1"/>
  <c r="W239" i="6"/>
  <c r="W241" i="6" s="1"/>
  <c r="U239" i="6"/>
  <c r="U241" i="6" s="1"/>
  <c r="S239" i="6"/>
  <c r="S241" i="6" s="1"/>
  <c r="Q239" i="6"/>
  <c r="Q241" i="6" s="1"/>
  <c r="O239" i="6"/>
  <c r="O241" i="6" s="1"/>
  <c r="M239" i="6"/>
  <c r="M241" i="6" s="1"/>
  <c r="AB231" i="6"/>
  <c r="Z231" i="6"/>
  <c r="X231" i="6"/>
  <c r="V231" i="6"/>
  <c r="T231" i="6"/>
  <c r="R231" i="6"/>
  <c r="P231" i="6"/>
  <c r="N231" i="6"/>
  <c r="L231" i="6"/>
  <c r="K231" i="6"/>
  <c r="J231" i="6"/>
  <c r="I231" i="6"/>
  <c r="H231" i="6"/>
  <c r="G231" i="6"/>
  <c r="F231" i="6"/>
  <c r="E231" i="6"/>
  <c r="D231" i="6"/>
  <c r="AC230" i="6"/>
  <c r="AA230" i="6"/>
  <c r="Y230" i="6"/>
  <c r="W230" i="6"/>
  <c r="U230" i="6"/>
  <c r="S230" i="6"/>
  <c r="Q230" i="6"/>
  <c r="O230" i="6"/>
  <c r="M230" i="6"/>
  <c r="AC228" i="6"/>
  <c r="AA228" i="6"/>
  <c r="Y228" i="6"/>
  <c r="W228" i="6"/>
  <c r="U228" i="6"/>
  <c r="S228" i="6"/>
  <c r="Q228" i="6"/>
  <c r="O228" i="6"/>
  <c r="M228" i="6"/>
  <c r="AC227" i="6"/>
  <c r="AA227" i="6"/>
  <c r="Y227" i="6"/>
  <c r="W227" i="6"/>
  <c r="U227" i="6"/>
  <c r="S227" i="6"/>
  <c r="Q227" i="6"/>
  <c r="O227" i="6"/>
  <c r="M227" i="6"/>
  <c r="AC225" i="6"/>
  <c r="AA225" i="6"/>
  <c r="Y225" i="6"/>
  <c r="W225" i="6"/>
  <c r="U225" i="6"/>
  <c r="S225" i="6"/>
  <c r="Q225" i="6"/>
  <c r="O225" i="6"/>
  <c r="M225" i="6"/>
  <c r="AB218" i="6"/>
  <c r="Z218" i="6"/>
  <c r="X218" i="6"/>
  <c r="V218" i="6"/>
  <c r="T218" i="6"/>
  <c r="R218" i="6"/>
  <c r="P218" i="6"/>
  <c r="N218" i="6"/>
  <c r="L218" i="6"/>
  <c r="K218" i="6"/>
  <c r="J218" i="6"/>
  <c r="I218" i="6"/>
  <c r="H218" i="6"/>
  <c r="G218" i="6"/>
  <c r="F218" i="6"/>
  <c r="E218" i="6"/>
  <c r="D218" i="6"/>
  <c r="AC217" i="6"/>
  <c r="AA217" i="6"/>
  <c r="Y217" i="6"/>
  <c r="W217" i="6"/>
  <c r="U217" i="6"/>
  <c r="S217" i="6"/>
  <c r="Q217" i="6"/>
  <c r="O217" i="6"/>
  <c r="M217" i="6"/>
  <c r="C217" i="6"/>
  <c r="AC216" i="6"/>
  <c r="AA216" i="6"/>
  <c r="Y216" i="6"/>
  <c r="W216" i="6"/>
  <c r="U216" i="6"/>
  <c r="S216" i="6"/>
  <c r="Q216" i="6"/>
  <c r="O216" i="6"/>
  <c r="M216" i="6"/>
  <c r="C216" i="6"/>
  <c r="AC215" i="6"/>
  <c r="AA215" i="6"/>
  <c r="Y215" i="6"/>
  <c r="W215" i="6"/>
  <c r="U215" i="6"/>
  <c r="S215" i="6"/>
  <c r="Q215" i="6"/>
  <c r="O215" i="6"/>
  <c r="M215" i="6"/>
  <c r="AB208" i="6"/>
  <c r="Z208" i="6"/>
  <c r="X208" i="6"/>
  <c r="V208" i="6"/>
  <c r="T208" i="6"/>
  <c r="R208" i="6"/>
  <c r="P208" i="6"/>
  <c r="N208" i="6"/>
  <c r="L208" i="6"/>
  <c r="K208" i="6"/>
  <c r="J208" i="6"/>
  <c r="I208" i="6"/>
  <c r="H208" i="6"/>
  <c r="G208" i="6"/>
  <c r="F208" i="6"/>
  <c r="E208" i="6"/>
  <c r="D208" i="6"/>
  <c r="AC207" i="6"/>
  <c r="AA207" i="6"/>
  <c r="Y207" i="6"/>
  <c r="W207" i="6"/>
  <c r="U207" i="6"/>
  <c r="S207" i="6"/>
  <c r="Q207" i="6"/>
  <c r="O207" i="6"/>
  <c r="M207" i="6"/>
  <c r="C207" i="6"/>
  <c r="C205" i="6"/>
  <c r="AC204" i="6"/>
  <c r="AA204" i="6"/>
  <c r="Y204" i="6"/>
  <c r="W204" i="6"/>
  <c r="U204" i="6"/>
  <c r="S204" i="6"/>
  <c r="Q204" i="6"/>
  <c r="O204" i="6"/>
  <c r="M204" i="6"/>
  <c r="AC203" i="6"/>
  <c r="AC208" i="6" s="1"/>
  <c r="AA203" i="6"/>
  <c r="Y203" i="6"/>
  <c r="W203" i="6"/>
  <c r="U203" i="6"/>
  <c r="S203" i="6"/>
  <c r="Q203" i="6"/>
  <c r="O203" i="6"/>
  <c r="M203" i="6"/>
  <c r="M208" i="6" s="1"/>
  <c r="AB196" i="6"/>
  <c r="Z196" i="6"/>
  <c r="X196" i="6"/>
  <c r="V196" i="6"/>
  <c r="T196" i="6"/>
  <c r="R196" i="6"/>
  <c r="P196" i="6"/>
  <c r="N196" i="6"/>
  <c r="L196" i="6"/>
  <c r="K196" i="6"/>
  <c r="J196" i="6"/>
  <c r="I196" i="6"/>
  <c r="H196" i="6"/>
  <c r="G196" i="6"/>
  <c r="F196" i="6"/>
  <c r="E196" i="6"/>
  <c r="D196" i="6"/>
  <c r="AC195" i="6"/>
  <c r="AA195" i="6"/>
  <c r="Y195" i="6"/>
  <c r="W195" i="6"/>
  <c r="U195" i="6"/>
  <c r="S195" i="6"/>
  <c r="Q195" i="6"/>
  <c r="O195" i="6"/>
  <c r="M195" i="6"/>
  <c r="C195" i="6"/>
  <c r="AC194" i="6"/>
  <c r="AA194" i="6"/>
  <c r="Y194" i="6"/>
  <c r="W194" i="6"/>
  <c r="U194" i="6"/>
  <c r="S194" i="6"/>
  <c r="Q194" i="6"/>
  <c r="O194" i="6"/>
  <c r="M194" i="6"/>
  <c r="C194" i="6"/>
  <c r="AC193" i="6"/>
  <c r="AA193" i="6"/>
  <c r="AA196" i="6" s="1"/>
  <c r="Y193" i="6"/>
  <c r="Y196" i="6" s="1"/>
  <c r="W193" i="6"/>
  <c r="U193" i="6"/>
  <c r="S193" i="6"/>
  <c r="S196" i="6" s="1"/>
  <c r="Q193" i="6"/>
  <c r="Q196" i="6" s="1"/>
  <c r="O193" i="6"/>
  <c r="M193" i="6"/>
  <c r="C193" i="6"/>
  <c r="AB186" i="6"/>
  <c r="Z186" i="6"/>
  <c r="X186" i="6"/>
  <c r="V186" i="6"/>
  <c r="T186" i="6"/>
  <c r="R186" i="6"/>
  <c r="P186" i="6"/>
  <c r="N186" i="6"/>
  <c r="L186" i="6"/>
  <c r="K186" i="6"/>
  <c r="J186" i="6"/>
  <c r="I186" i="6"/>
  <c r="H186" i="6"/>
  <c r="G186" i="6"/>
  <c r="F186" i="6"/>
  <c r="E186" i="6"/>
  <c r="D186" i="6"/>
  <c r="AC185" i="6"/>
  <c r="AA185" i="6"/>
  <c r="Y185" i="6"/>
  <c r="W185" i="6"/>
  <c r="U185" i="6"/>
  <c r="S185" i="6"/>
  <c r="Q185" i="6"/>
  <c r="O185" i="6"/>
  <c r="M185" i="6"/>
  <c r="C185" i="6"/>
  <c r="C183" i="6"/>
  <c r="AC182" i="6"/>
  <c r="AA182" i="6"/>
  <c r="Y182" i="6"/>
  <c r="W182" i="6"/>
  <c r="U182" i="6"/>
  <c r="S182" i="6"/>
  <c r="Q182" i="6"/>
  <c r="O182" i="6"/>
  <c r="M182" i="6"/>
  <c r="AC180" i="6"/>
  <c r="AA180" i="6"/>
  <c r="Y180" i="6"/>
  <c r="W180" i="6"/>
  <c r="U180" i="6"/>
  <c r="S180" i="6"/>
  <c r="Q180" i="6"/>
  <c r="O180" i="6"/>
  <c r="M180" i="6"/>
  <c r="AB173" i="6"/>
  <c r="Z173" i="6"/>
  <c r="X173" i="6"/>
  <c r="V173" i="6"/>
  <c r="T173" i="6"/>
  <c r="R173" i="6"/>
  <c r="P173" i="6"/>
  <c r="N173" i="6"/>
  <c r="L173" i="6"/>
  <c r="K173" i="6"/>
  <c r="J173" i="6"/>
  <c r="I173" i="6"/>
  <c r="H173" i="6"/>
  <c r="G173" i="6"/>
  <c r="F173" i="6"/>
  <c r="E173" i="6"/>
  <c r="D173" i="6"/>
  <c r="C172" i="6"/>
  <c r="AC171" i="6"/>
  <c r="AC173" i="6" s="1"/>
  <c r="AA171" i="6"/>
  <c r="AA173" i="6" s="1"/>
  <c r="Y171" i="6"/>
  <c r="Y173" i="6" s="1"/>
  <c r="W171" i="6"/>
  <c r="W173" i="6" s="1"/>
  <c r="U171" i="6"/>
  <c r="U173" i="6" s="1"/>
  <c r="S171" i="6"/>
  <c r="S173" i="6" s="1"/>
  <c r="Q171" i="6"/>
  <c r="Q173" i="6" s="1"/>
  <c r="O171" i="6"/>
  <c r="O173" i="6" s="1"/>
  <c r="M171" i="6"/>
  <c r="M173" i="6" s="1"/>
  <c r="AB162" i="6"/>
  <c r="Z162" i="6"/>
  <c r="X162" i="6"/>
  <c r="V162" i="6"/>
  <c r="T162" i="6"/>
  <c r="R162" i="6"/>
  <c r="P162" i="6"/>
  <c r="N162" i="6"/>
  <c r="L162" i="6"/>
  <c r="K162" i="6"/>
  <c r="J162" i="6"/>
  <c r="I162" i="6"/>
  <c r="H162" i="6"/>
  <c r="G162" i="6"/>
  <c r="F162" i="6"/>
  <c r="E162" i="6"/>
  <c r="D162" i="6"/>
  <c r="AC161" i="6"/>
  <c r="AA161" i="6"/>
  <c r="Y161" i="6"/>
  <c r="W161" i="6"/>
  <c r="U161" i="6"/>
  <c r="S161" i="6"/>
  <c r="Q161" i="6"/>
  <c r="O161" i="6"/>
  <c r="M161" i="6"/>
  <c r="C161" i="6"/>
  <c r="AC159" i="6"/>
  <c r="AA159" i="6"/>
  <c r="Y159" i="6"/>
  <c r="W159" i="6"/>
  <c r="U159" i="6"/>
  <c r="S159" i="6"/>
  <c r="Q159" i="6"/>
  <c r="O159" i="6"/>
  <c r="M159" i="6"/>
  <c r="C159" i="6"/>
  <c r="AC158" i="6"/>
  <c r="AA158" i="6"/>
  <c r="Y158" i="6"/>
  <c r="W158" i="6"/>
  <c r="U158" i="6"/>
  <c r="S158" i="6"/>
  <c r="Q158" i="6"/>
  <c r="O158" i="6"/>
  <c r="M158" i="6"/>
  <c r="AC156" i="6"/>
  <c r="AA156" i="6"/>
  <c r="Y156" i="6"/>
  <c r="W156" i="6"/>
  <c r="U156" i="6"/>
  <c r="S156" i="6"/>
  <c r="Q156" i="6"/>
  <c r="O156" i="6"/>
  <c r="M156" i="6"/>
  <c r="AC155" i="6"/>
  <c r="AA155" i="6"/>
  <c r="Y155" i="6"/>
  <c r="W155" i="6"/>
  <c r="U155" i="6"/>
  <c r="S155" i="6"/>
  <c r="Q155" i="6"/>
  <c r="O155" i="6"/>
  <c r="M155" i="6"/>
  <c r="AB149" i="6"/>
  <c r="Z149" i="6"/>
  <c r="X149" i="6"/>
  <c r="V149" i="6"/>
  <c r="T149" i="6"/>
  <c r="R149" i="6"/>
  <c r="P149" i="6"/>
  <c r="N149" i="6"/>
  <c r="L149" i="6"/>
  <c r="K149" i="6"/>
  <c r="J149" i="6"/>
  <c r="I149" i="6"/>
  <c r="I163" i="6" s="1"/>
  <c r="H149" i="6"/>
  <c r="G149" i="6"/>
  <c r="F149" i="6"/>
  <c r="E149" i="6"/>
  <c r="D149" i="6"/>
  <c r="AC147" i="6"/>
  <c r="AA147" i="6"/>
  <c r="Y147" i="6"/>
  <c r="W147" i="6"/>
  <c r="U147" i="6"/>
  <c r="S147" i="6"/>
  <c r="Q147" i="6"/>
  <c r="O147" i="6"/>
  <c r="M147" i="6"/>
  <c r="AC146" i="6"/>
  <c r="AA146" i="6"/>
  <c r="Y146" i="6"/>
  <c r="W146" i="6"/>
  <c r="U146" i="6"/>
  <c r="S146" i="6"/>
  <c r="Q146" i="6"/>
  <c r="O146" i="6"/>
  <c r="M146" i="6"/>
  <c r="M149" i="6" s="1"/>
  <c r="C146" i="6"/>
  <c r="AB137" i="6"/>
  <c r="Z137" i="6"/>
  <c r="X137" i="6"/>
  <c r="V137" i="6"/>
  <c r="T137" i="6"/>
  <c r="R137" i="6"/>
  <c r="P137" i="6"/>
  <c r="N137" i="6"/>
  <c r="L137" i="6"/>
  <c r="K137" i="6"/>
  <c r="J137" i="6"/>
  <c r="I137" i="6"/>
  <c r="H137" i="6"/>
  <c r="G137" i="6"/>
  <c r="F137" i="6"/>
  <c r="E137" i="6"/>
  <c r="D137" i="6"/>
  <c r="AC136" i="6"/>
  <c r="AA136" i="6"/>
  <c r="Y136" i="6"/>
  <c r="W136" i="6"/>
  <c r="U136" i="6"/>
  <c r="S136" i="6"/>
  <c r="Q136" i="6"/>
  <c r="O136" i="6"/>
  <c r="M136" i="6"/>
  <c r="C134" i="6"/>
  <c r="AC133" i="6"/>
  <c r="AA133" i="6"/>
  <c r="Y133" i="6"/>
  <c r="W133" i="6"/>
  <c r="U133" i="6"/>
  <c r="S133" i="6"/>
  <c r="Q133" i="6"/>
  <c r="O133" i="6"/>
  <c r="M133" i="6"/>
  <c r="AC132" i="6"/>
  <c r="AA132" i="6"/>
  <c r="Y132" i="6"/>
  <c r="W132" i="6"/>
  <c r="U132" i="6"/>
  <c r="S132" i="6"/>
  <c r="Q132" i="6"/>
  <c r="O132" i="6"/>
  <c r="M132" i="6"/>
  <c r="AB124" i="6"/>
  <c r="Z124" i="6"/>
  <c r="X124" i="6"/>
  <c r="V124" i="6"/>
  <c r="T124" i="6"/>
  <c r="R124" i="6"/>
  <c r="P124" i="6"/>
  <c r="N124" i="6"/>
  <c r="L124" i="6"/>
  <c r="K124" i="6"/>
  <c r="J124" i="6"/>
  <c r="I124" i="6"/>
  <c r="H124" i="6"/>
  <c r="G124" i="6"/>
  <c r="F124" i="6"/>
  <c r="E124" i="6"/>
  <c r="D124" i="6"/>
  <c r="C123" i="6"/>
  <c r="AC122" i="6"/>
  <c r="AC124" i="6" s="1"/>
  <c r="AA122" i="6"/>
  <c r="AA124" i="6" s="1"/>
  <c r="Y122" i="6"/>
  <c r="Y124" i="6" s="1"/>
  <c r="W122" i="6"/>
  <c r="W124" i="6" s="1"/>
  <c r="U122" i="6"/>
  <c r="U124" i="6" s="1"/>
  <c r="S122" i="6"/>
  <c r="S124" i="6" s="1"/>
  <c r="Q122" i="6"/>
  <c r="Q124" i="6" s="1"/>
  <c r="O122" i="6"/>
  <c r="O124" i="6" s="1"/>
  <c r="M122" i="6"/>
  <c r="M124" i="6" s="1"/>
  <c r="AB114" i="6"/>
  <c r="Z114" i="6"/>
  <c r="X114" i="6"/>
  <c r="V114" i="6"/>
  <c r="T114" i="6"/>
  <c r="R114" i="6"/>
  <c r="P114" i="6"/>
  <c r="N114" i="6"/>
  <c r="L114" i="6"/>
  <c r="K114" i="6"/>
  <c r="J114" i="6"/>
  <c r="I114" i="6"/>
  <c r="H114" i="6"/>
  <c r="G114" i="6"/>
  <c r="F114" i="6"/>
  <c r="E114" i="6"/>
  <c r="D114" i="6"/>
  <c r="AC113" i="6"/>
  <c r="AA113" i="6"/>
  <c r="Y113" i="6"/>
  <c r="W113" i="6"/>
  <c r="U113" i="6"/>
  <c r="S113" i="6"/>
  <c r="Q113" i="6"/>
  <c r="O113" i="6"/>
  <c r="M113" i="6"/>
  <c r="AC111" i="6"/>
  <c r="AA111" i="6"/>
  <c r="Y111" i="6"/>
  <c r="W111" i="6"/>
  <c r="U111" i="6"/>
  <c r="S111" i="6"/>
  <c r="Q111" i="6"/>
  <c r="O111" i="6"/>
  <c r="M111" i="6"/>
  <c r="C111" i="6"/>
  <c r="AC110" i="6"/>
  <c r="AA110" i="6"/>
  <c r="Y110" i="6"/>
  <c r="W110" i="6"/>
  <c r="U110" i="6"/>
  <c r="S110" i="6"/>
  <c r="Q110" i="6"/>
  <c r="O110" i="6"/>
  <c r="M110" i="6"/>
  <c r="AC108" i="6"/>
  <c r="AA108" i="6"/>
  <c r="Y108" i="6"/>
  <c r="W108" i="6"/>
  <c r="U108" i="6"/>
  <c r="S108" i="6"/>
  <c r="Q108" i="6"/>
  <c r="O108" i="6"/>
  <c r="M108" i="6"/>
  <c r="AC107" i="6"/>
  <c r="AC114" i="6" s="1"/>
  <c r="AC115" i="6" s="1"/>
  <c r="AA107" i="6"/>
  <c r="Y107" i="6"/>
  <c r="W107" i="6"/>
  <c r="U107" i="6"/>
  <c r="U114" i="6" s="1"/>
  <c r="U115" i="6" s="1"/>
  <c r="S107" i="6"/>
  <c r="Q107" i="6"/>
  <c r="O107" i="6"/>
  <c r="M107" i="6"/>
  <c r="M114" i="6" s="1"/>
  <c r="M115" i="6" s="1"/>
  <c r="AB100" i="6"/>
  <c r="Z100" i="6"/>
  <c r="X100" i="6"/>
  <c r="V100" i="6"/>
  <c r="T100" i="6"/>
  <c r="R100" i="6"/>
  <c r="P100" i="6"/>
  <c r="N100" i="6"/>
  <c r="L100" i="6"/>
  <c r="K100" i="6"/>
  <c r="J100" i="6"/>
  <c r="J115" i="6" s="1"/>
  <c r="I100" i="6"/>
  <c r="H100" i="6"/>
  <c r="G100" i="6"/>
  <c r="F100" i="6"/>
  <c r="F115" i="6" s="1"/>
  <c r="E100" i="6"/>
  <c r="D100" i="6"/>
  <c r="AC98" i="6"/>
  <c r="AC100" i="6" s="1"/>
  <c r="AA98" i="6"/>
  <c r="AA100" i="6" s="1"/>
  <c r="Y98" i="6"/>
  <c r="Y100" i="6" s="1"/>
  <c r="W98" i="6"/>
  <c r="W100" i="6" s="1"/>
  <c r="U98" i="6"/>
  <c r="U100" i="6" s="1"/>
  <c r="S98" i="6"/>
  <c r="S100" i="6" s="1"/>
  <c r="Q98" i="6"/>
  <c r="Q100" i="6" s="1"/>
  <c r="O98" i="6"/>
  <c r="O100" i="6" s="1"/>
  <c r="M98" i="6"/>
  <c r="M100" i="6" s="1"/>
  <c r="AB89" i="6"/>
  <c r="Z89" i="6"/>
  <c r="X89" i="6"/>
  <c r="V89" i="6"/>
  <c r="T89" i="6"/>
  <c r="R89" i="6"/>
  <c r="P89" i="6"/>
  <c r="N89" i="6"/>
  <c r="L89" i="6"/>
  <c r="K89" i="6"/>
  <c r="J89" i="6"/>
  <c r="I89" i="6"/>
  <c r="H89" i="6"/>
  <c r="G89" i="6"/>
  <c r="F89" i="6"/>
  <c r="E89" i="6"/>
  <c r="D89" i="6"/>
  <c r="AC88" i="6"/>
  <c r="AA88" i="6"/>
  <c r="Y88" i="6"/>
  <c r="W88" i="6"/>
  <c r="U88" i="6"/>
  <c r="S88" i="6"/>
  <c r="Q88" i="6"/>
  <c r="O88" i="6"/>
  <c r="M88" i="6"/>
  <c r="C88" i="6"/>
  <c r="C86" i="6"/>
  <c r="AC85" i="6"/>
  <c r="AA85" i="6"/>
  <c r="Y85" i="6"/>
  <c r="W85" i="6"/>
  <c r="U85" i="6"/>
  <c r="S85" i="6"/>
  <c r="Q85" i="6"/>
  <c r="O85" i="6"/>
  <c r="M85" i="6"/>
  <c r="AC83" i="6"/>
  <c r="AA83" i="6"/>
  <c r="Y83" i="6"/>
  <c r="W83" i="6"/>
  <c r="W89" i="6" s="1"/>
  <c r="U83" i="6"/>
  <c r="S83" i="6"/>
  <c r="Q83" i="6"/>
  <c r="O83" i="6"/>
  <c r="O89" i="6" s="1"/>
  <c r="M83" i="6"/>
  <c r="C82" i="6"/>
  <c r="AB76" i="6"/>
  <c r="Z76" i="6"/>
  <c r="X76" i="6"/>
  <c r="V76" i="6"/>
  <c r="T76" i="6"/>
  <c r="R76" i="6"/>
  <c r="P76" i="6"/>
  <c r="N76" i="6"/>
  <c r="L76" i="6"/>
  <c r="K76" i="6"/>
  <c r="J76" i="6"/>
  <c r="I76" i="6"/>
  <c r="H76" i="6"/>
  <c r="G76" i="6"/>
  <c r="F76" i="6"/>
  <c r="E76" i="6"/>
  <c r="D76" i="6"/>
  <c r="C75" i="6"/>
  <c r="AC74" i="6"/>
  <c r="AA74" i="6"/>
  <c r="Y74" i="6"/>
  <c r="W74" i="6"/>
  <c r="U74" i="6"/>
  <c r="S74" i="6"/>
  <c r="Q74" i="6"/>
  <c r="O74" i="6"/>
  <c r="M74" i="6"/>
  <c r="AC73" i="6"/>
  <c r="AA73" i="6"/>
  <c r="Y73" i="6"/>
  <c r="Y76" i="6" s="1"/>
  <c r="W73" i="6"/>
  <c r="U73" i="6"/>
  <c r="S73" i="6"/>
  <c r="Q73" i="6"/>
  <c r="Q76" i="6" s="1"/>
  <c r="O73" i="6"/>
  <c r="M73" i="6"/>
  <c r="C73" i="6"/>
  <c r="AB64" i="6"/>
  <c r="Z64" i="6"/>
  <c r="X64" i="6"/>
  <c r="V64" i="6"/>
  <c r="T64" i="6"/>
  <c r="R64" i="6"/>
  <c r="P64" i="6"/>
  <c r="N64" i="6"/>
  <c r="L64" i="6"/>
  <c r="K64" i="6"/>
  <c r="J64" i="6"/>
  <c r="I64" i="6"/>
  <c r="H64" i="6"/>
  <c r="G64" i="6"/>
  <c r="F64" i="6"/>
  <c r="E64" i="6"/>
  <c r="D64" i="6"/>
  <c r="AC63" i="6"/>
  <c r="AA63" i="6"/>
  <c r="Y63" i="6"/>
  <c r="W63" i="6"/>
  <c r="U63" i="6"/>
  <c r="S63" i="6"/>
  <c r="Q63" i="6"/>
  <c r="O63" i="6"/>
  <c r="M63" i="6"/>
  <c r="AC61" i="6"/>
  <c r="AA61" i="6"/>
  <c r="Y61" i="6"/>
  <c r="W61" i="6"/>
  <c r="U61" i="6"/>
  <c r="S61" i="6"/>
  <c r="Q61" i="6"/>
  <c r="O61" i="6"/>
  <c r="M61" i="6"/>
  <c r="C61" i="6"/>
  <c r="AC60" i="6"/>
  <c r="AA60" i="6"/>
  <c r="Y60" i="6"/>
  <c r="W60" i="6"/>
  <c r="U60" i="6"/>
  <c r="S60" i="6"/>
  <c r="Q60" i="6"/>
  <c r="O60" i="6"/>
  <c r="M60" i="6"/>
  <c r="C60" i="6"/>
  <c r="C59" i="6"/>
  <c r="AB51" i="6"/>
  <c r="Z51" i="6"/>
  <c r="X51" i="6"/>
  <c r="V51" i="6"/>
  <c r="V65" i="6" s="1"/>
  <c r="T51" i="6"/>
  <c r="R51" i="6"/>
  <c r="P51" i="6"/>
  <c r="N51" i="6"/>
  <c r="N65" i="6" s="1"/>
  <c r="L51" i="6"/>
  <c r="K51" i="6"/>
  <c r="J51" i="6"/>
  <c r="I51" i="6"/>
  <c r="I65" i="6" s="1"/>
  <c r="H51" i="6"/>
  <c r="G51" i="6"/>
  <c r="F51" i="6"/>
  <c r="E51" i="6"/>
  <c r="E65" i="6" s="1"/>
  <c r="D51" i="6"/>
  <c r="C50" i="6"/>
  <c r="AC49" i="6"/>
  <c r="AA49" i="6"/>
  <c r="Y49" i="6"/>
  <c r="W49" i="6"/>
  <c r="U49" i="6"/>
  <c r="S49" i="6"/>
  <c r="Q49" i="6"/>
  <c r="O49" i="6"/>
  <c r="M49" i="6"/>
  <c r="AC48" i="6"/>
  <c r="AA48" i="6"/>
  <c r="Y48" i="6"/>
  <c r="W48" i="6"/>
  <c r="U48" i="6"/>
  <c r="S48" i="6"/>
  <c r="Q48" i="6"/>
  <c r="O48" i="6"/>
  <c r="M48" i="6"/>
  <c r="C48" i="6"/>
  <c r="AB40" i="6"/>
  <c r="Z40" i="6"/>
  <c r="X40" i="6"/>
  <c r="V40" i="6"/>
  <c r="T40" i="6"/>
  <c r="R40" i="6"/>
  <c r="P40" i="6"/>
  <c r="N40" i="6"/>
  <c r="L40" i="6"/>
  <c r="K40" i="6"/>
  <c r="J40" i="6"/>
  <c r="I40" i="6"/>
  <c r="H40" i="6"/>
  <c r="G40" i="6"/>
  <c r="F40" i="6"/>
  <c r="E40" i="6"/>
  <c r="D40" i="6"/>
  <c r="AC39" i="6"/>
  <c r="AA39" i="6"/>
  <c r="Y39" i="6"/>
  <c r="W39" i="6"/>
  <c r="U39" i="6"/>
  <c r="U40" i="6" s="1"/>
  <c r="S39" i="6"/>
  <c r="Q39" i="6"/>
  <c r="O39" i="6"/>
  <c r="M39" i="6"/>
  <c r="C39" i="6"/>
  <c r="C37" i="6"/>
  <c r="AC26" i="6"/>
  <c r="AB26" i="6"/>
  <c r="Z26" i="6"/>
  <c r="X26" i="6"/>
  <c r="V26" i="6"/>
  <c r="T26" i="6"/>
  <c r="R26" i="6"/>
  <c r="P26" i="6"/>
  <c r="N26" i="6"/>
  <c r="L26" i="6"/>
  <c r="K26" i="6"/>
  <c r="J26" i="6"/>
  <c r="I26" i="6"/>
  <c r="H26" i="6"/>
  <c r="G26" i="6"/>
  <c r="F26" i="6"/>
  <c r="E26" i="6"/>
  <c r="D26" i="6"/>
  <c r="C25" i="6"/>
  <c r="AC24" i="6"/>
  <c r="AA24" i="6"/>
  <c r="AA26" i="6" s="1"/>
  <c r="Y24" i="6"/>
  <c r="Y26" i="6" s="1"/>
  <c r="W24" i="6"/>
  <c r="W26" i="6" s="1"/>
  <c r="U24" i="6"/>
  <c r="U26" i="6" s="1"/>
  <c r="S24" i="6"/>
  <c r="S26" i="6" s="1"/>
  <c r="Q24" i="6"/>
  <c r="Q26" i="6" s="1"/>
  <c r="O24" i="6"/>
  <c r="O26" i="6" s="1"/>
  <c r="M24" i="6"/>
  <c r="M26" i="6" s="1"/>
  <c r="F65" i="6" l="1"/>
  <c r="J65" i="6"/>
  <c r="S76" i="6"/>
  <c r="AA76" i="6"/>
  <c r="F138" i="6"/>
  <c r="J138" i="6"/>
  <c r="S149" i="6"/>
  <c r="AA149" i="6"/>
  <c r="O186" i="6"/>
  <c r="W186" i="6"/>
  <c r="D187" i="6"/>
  <c r="M196" i="6"/>
  <c r="U196" i="6"/>
  <c r="AC196" i="6"/>
  <c r="U254" i="6"/>
  <c r="U255" i="6" s="1"/>
  <c r="E255" i="6"/>
  <c r="I255" i="6"/>
  <c r="N255" i="6"/>
  <c r="V255" i="6"/>
  <c r="N115" i="6"/>
  <c r="R90" i="6"/>
  <c r="D41" i="6"/>
  <c r="H41" i="6"/>
  <c r="L41" i="6"/>
  <c r="T41" i="6"/>
  <c r="F41" i="6"/>
  <c r="J41" i="6"/>
  <c r="M51" i="6"/>
  <c r="U51" i="6"/>
  <c r="AC51" i="6"/>
  <c r="E138" i="6"/>
  <c r="N138" i="6"/>
  <c r="V138" i="6"/>
  <c r="I187" i="6"/>
  <c r="M186" i="6"/>
  <c r="M187" i="6" s="1"/>
  <c r="U186" i="6"/>
  <c r="AC186" i="6"/>
  <c r="J209" i="6"/>
  <c r="X41" i="6"/>
  <c r="G41" i="6"/>
  <c r="K41" i="6"/>
  <c r="I90" i="6"/>
  <c r="R115" i="6"/>
  <c r="G209" i="6"/>
  <c r="K209" i="6"/>
  <c r="R209" i="6"/>
  <c r="Z209" i="6"/>
  <c r="AC231" i="6"/>
  <c r="D232" i="6"/>
  <c r="L232" i="6"/>
  <c r="AB232" i="6"/>
  <c r="F255" i="6"/>
  <c r="F209" i="6"/>
  <c r="O162" i="6"/>
  <c r="F163" i="6"/>
  <c r="J163" i="6"/>
  <c r="AA218" i="6"/>
  <c r="M89" i="6"/>
  <c r="U89" i="6"/>
  <c r="AC89" i="6"/>
  <c r="S114" i="6"/>
  <c r="S137" i="6"/>
  <c r="S138" i="6" s="1"/>
  <c r="AA137" i="6"/>
  <c r="AA138" i="6" s="1"/>
  <c r="G138" i="6"/>
  <c r="K138" i="6"/>
  <c r="Z138" i="6"/>
  <c r="O149" i="6"/>
  <c r="P187" i="6"/>
  <c r="G232" i="6"/>
  <c r="D65" i="6"/>
  <c r="L65" i="6"/>
  <c r="AB65" i="6"/>
  <c r="O76" i="6"/>
  <c r="Z163" i="6"/>
  <c r="K187" i="6"/>
  <c r="X187" i="6"/>
  <c r="M40" i="6"/>
  <c r="AC40" i="6"/>
  <c r="AC41" i="6" s="1"/>
  <c r="E90" i="6"/>
  <c r="N90" i="6"/>
  <c r="T90" i="6"/>
  <c r="Z115" i="6"/>
  <c r="I138" i="6"/>
  <c r="Y149" i="6"/>
  <c r="O187" i="6"/>
  <c r="H187" i="6"/>
  <c r="L187" i="6"/>
  <c r="T187" i="6"/>
  <c r="O218" i="6"/>
  <c r="H232" i="6"/>
  <c r="T232" i="6"/>
  <c r="Q231" i="6"/>
  <c r="Y231" i="6"/>
  <c r="F232" i="6"/>
  <c r="J232" i="6"/>
  <c r="J255" i="6"/>
  <c r="G255" i="6"/>
  <c r="R255" i="6"/>
  <c r="Z255" i="6"/>
  <c r="P41" i="6"/>
  <c r="H65" i="6"/>
  <c r="T65" i="6"/>
  <c r="W76" i="6"/>
  <c r="W90" i="6" s="1"/>
  <c r="Z90" i="6"/>
  <c r="R163" i="6"/>
  <c r="G187" i="6"/>
  <c r="N41" i="6"/>
  <c r="Q51" i="6"/>
  <c r="Y51" i="6"/>
  <c r="R65" i="6"/>
  <c r="Z65" i="6"/>
  <c r="M76" i="6"/>
  <c r="M90" i="6" s="1"/>
  <c r="U76" i="6"/>
  <c r="U90" i="6" s="1"/>
  <c r="AC76" i="6"/>
  <c r="AC90" i="6" s="1"/>
  <c r="S89" i="6"/>
  <c r="S90" i="6" s="1"/>
  <c r="F90" i="6"/>
  <c r="J90" i="6"/>
  <c r="V90" i="6"/>
  <c r="E115" i="6"/>
  <c r="U149" i="6"/>
  <c r="AC149" i="6"/>
  <c r="M162" i="6"/>
  <c r="M163" i="6" s="1"/>
  <c r="U162" i="6"/>
  <c r="AC162" i="6"/>
  <c r="AC163" i="6" s="1"/>
  <c r="S162" i="6"/>
  <c r="E163" i="6"/>
  <c r="N163" i="6"/>
  <c r="V163" i="6"/>
  <c r="E187" i="6"/>
  <c r="AB187" i="6"/>
  <c r="O196" i="6"/>
  <c r="W196" i="6"/>
  <c r="N209" i="6"/>
  <c r="V209" i="6"/>
  <c r="K232" i="6"/>
  <c r="M41" i="6"/>
  <c r="AC187" i="6"/>
  <c r="U41" i="6"/>
  <c r="V115" i="6"/>
  <c r="O114" i="6"/>
  <c r="O115" i="6" s="1"/>
  <c r="S163" i="6"/>
  <c r="S40" i="6"/>
  <c r="S41" i="6" s="1"/>
  <c r="AA40" i="6"/>
  <c r="AA41" i="6" s="1"/>
  <c r="V41" i="6"/>
  <c r="AA89" i="6"/>
  <c r="AA90" i="6" s="1"/>
  <c r="P90" i="6"/>
  <c r="AB90" i="6"/>
  <c r="T115" i="6"/>
  <c r="R138" i="6"/>
  <c r="O137" i="6"/>
  <c r="O138" i="6" s="1"/>
  <c r="W137" i="6"/>
  <c r="W138" i="6" s="1"/>
  <c r="D138" i="6"/>
  <c r="H138" i="6"/>
  <c r="L138" i="6"/>
  <c r="T138" i="6"/>
  <c r="AB138" i="6"/>
  <c r="U187" i="6"/>
  <c r="X209" i="6"/>
  <c r="R232" i="6"/>
  <c r="Z232" i="6"/>
  <c r="S255" i="6"/>
  <c r="AA255" i="6"/>
  <c r="P255" i="6"/>
  <c r="R41" i="6"/>
  <c r="P65" i="6"/>
  <c r="X65" i="6"/>
  <c r="D90" i="6"/>
  <c r="H90" i="6"/>
  <c r="L90" i="6"/>
  <c r="W114" i="6"/>
  <c r="AA114" i="6"/>
  <c r="AA115" i="6" s="1"/>
  <c r="W149" i="6"/>
  <c r="W162" i="6"/>
  <c r="G163" i="6"/>
  <c r="K163" i="6"/>
  <c r="Z187" i="6"/>
  <c r="Q208" i="6"/>
  <c r="Q209" i="6" s="1"/>
  <c r="U208" i="6"/>
  <c r="M218" i="6"/>
  <c r="U218" i="6"/>
  <c r="AC218" i="6"/>
  <c r="AC232" i="6" s="1"/>
  <c r="P232" i="6"/>
  <c r="X232" i="6"/>
  <c r="AB41" i="6"/>
  <c r="O40" i="6"/>
  <c r="O41" i="6" s="1"/>
  <c r="W40" i="6"/>
  <c r="W41" i="6" s="1"/>
  <c r="Q40" i="6"/>
  <c r="Q41" i="6" s="1"/>
  <c r="Y40" i="6"/>
  <c r="Y41" i="6" s="1"/>
  <c r="E41" i="6"/>
  <c r="I41" i="6"/>
  <c r="Z41" i="6"/>
  <c r="O51" i="6"/>
  <c r="W51" i="6"/>
  <c r="Q64" i="6"/>
  <c r="Y64" i="6"/>
  <c r="Y65" i="6" s="1"/>
  <c r="S64" i="6"/>
  <c r="AA64" i="6"/>
  <c r="O64" i="6"/>
  <c r="W64" i="6"/>
  <c r="G65" i="6"/>
  <c r="K65" i="6"/>
  <c r="Q89" i="6"/>
  <c r="Q90" i="6" s="1"/>
  <c r="Y89" i="6"/>
  <c r="Y90" i="6" s="1"/>
  <c r="X90" i="6"/>
  <c r="I115" i="6"/>
  <c r="Q114" i="6"/>
  <c r="Y114" i="6"/>
  <c r="Y115" i="6" s="1"/>
  <c r="X115" i="6"/>
  <c r="P138" i="6"/>
  <c r="X138" i="6"/>
  <c r="Q149" i="6"/>
  <c r="AA162" i="6"/>
  <c r="AA163" i="6" s="1"/>
  <c r="X163" i="6"/>
  <c r="S186" i="6"/>
  <c r="S187" i="6" s="1"/>
  <c r="AA186" i="6"/>
  <c r="AA187" i="6" s="1"/>
  <c r="F187" i="6"/>
  <c r="J187" i="6"/>
  <c r="V187" i="6"/>
  <c r="S208" i="6"/>
  <c r="S209" i="6" s="1"/>
  <c r="AA208" i="6"/>
  <c r="AA209" i="6" s="1"/>
  <c r="Y208" i="6"/>
  <c r="W218" i="6"/>
  <c r="S218" i="6"/>
  <c r="O231" i="6"/>
  <c r="O232" i="6" s="1"/>
  <c r="W231" i="6"/>
  <c r="M231" i="6"/>
  <c r="U231" i="6"/>
  <c r="E232" i="6"/>
  <c r="I232" i="6"/>
  <c r="N232" i="6"/>
  <c r="V232" i="6"/>
  <c r="O254" i="6"/>
  <c r="O255" i="6" s="1"/>
  <c r="W254" i="6"/>
  <c r="W255" i="6" s="1"/>
  <c r="M254" i="6"/>
  <c r="M255" i="6" s="1"/>
  <c r="AC254" i="6"/>
  <c r="AC255" i="6" s="1"/>
  <c r="T255" i="6"/>
  <c r="M64" i="6"/>
  <c r="M65" i="6" s="1"/>
  <c r="U64" i="6"/>
  <c r="U65" i="6" s="1"/>
  <c r="AC64" i="6"/>
  <c r="AC65" i="6" s="1"/>
  <c r="O90" i="6"/>
  <c r="Y209" i="6"/>
  <c r="E209" i="6"/>
  <c r="I209" i="6"/>
  <c r="M209" i="6"/>
  <c r="Q115" i="6"/>
  <c r="S115" i="6"/>
  <c r="U209" i="6"/>
  <c r="S51" i="6"/>
  <c r="AA51" i="6"/>
  <c r="G90" i="6"/>
  <c r="K90" i="6"/>
  <c r="W115" i="6"/>
  <c r="AC209" i="6"/>
  <c r="Q255" i="6"/>
  <c r="M137" i="6"/>
  <c r="M138" i="6" s="1"/>
  <c r="AC137" i="6"/>
  <c r="AC138" i="6" s="1"/>
  <c r="T163" i="6"/>
  <c r="G115" i="6"/>
  <c r="K115" i="6"/>
  <c r="P115" i="6"/>
  <c r="Q162" i="6"/>
  <c r="Q163" i="6" s="1"/>
  <c r="Y162" i="6"/>
  <c r="P163" i="6"/>
  <c r="R187" i="6"/>
  <c r="W187" i="6"/>
  <c r="O208" i="6"/>
  <c r="W208" i="6"/>
  <c r="P209" i="6"/>
  <c r="S231" i="6"/>
  <c r="S232" i="6" s="1"/>
  <c r="AA231" i="6"/>
  <c r="D255" i="6"/>
  <c r="H255" i="6"/>
  <c r="L255" i="6"/>
  <c r="AB255" i="6"/>
  <c r="Y255" i="6"/>
  <c r="U137" i="6"/>
  <c r="U138" i="6" s="1"/>
  <c r="O163" i="6"/>
  <c r="T209" i="6"/>
  <c r="D115" i="6"/>
  <c r="H115" i="6"/>
  <c r="L115" i="6"/>
  <c r="AB115" i="6"/>
  <c r="Q137" i="6"/>
  <c r="Q138" i="6" s="1"/>
  <c r="Y137" i="6"/>
  <c r="Y138" i="6" s="1"/>
  <c r="D163" i="6"/>
  <c r="H163" i="6"/>
  <c r="L163" i="6"/>
  <c r="AB163" i="6"/>
  <c r="Q186" i="6"/>
  <c r="Q187" i="6" s="1"/>
  <c r="Y186" i="6"/>
  <c r="Y187" i="6" s="1"/>
  <c r="N187" i="6"/>
  <c r="D209" i="6"/>
  <c r="H209" i="6"/>
  <c r="L209" i="6"/>
  <c r="AB209" i="6"/>
  <c r="Q218" i="6"/>
  <c r="Q232" i="6" s="1"/>
  <c r="Y218" i="6"/>
  <c r="Y232" i="6" s="1"/>
  <c r="X255" i="6"/>
  <c r="M232" i="6" l="1"/>
  <c r="U232" i="6"/>
  <c r="U163" i="6"/>
  <c r="AA232" i="6"/>
  <c r="O209" i="6"/>
  <c r="Y163" i="6"/>
  <c r="W232" i="6"/>
  <c r="W163" i="6"/>
  <c r="W65" i="6"/>
  <c r="AA65" i="6"/>
  <c r="S65" i="6"/>
  <c r="Q65" i="6"/>
  <c r="W209" i="6"/>
  <c r="O65" i="6"/>
  <c r="O249" i="2" l="1"/>
  <c r="N249" i="2"/>
  <c r="M249" i="2"/>
  <c r="L249" i="2"/>
  <c r="K249" i="2"/>
  <c r="J249" i="2"/>
  <c r="I249" i="2"/>
  <c r="H249" i="2"/>
  <c r="G249" i="2"/>
  <c r="F249" i="2"/>
  <c r="E249" i="2"/>
  <c r="D249" i="2"/>
  <c r="C249" i="2"/>
  <c r="O230" i="2"/>
  <c r="N230" i="2"/>
  <c r="M230" i="2"/>
  <c r="L230" i="2"/>
  <c r="K230" i="2"/>
  <c r="J230" i="2"/>
  <c r="I230" i="2"/>
  <c r="H230" i="2"/>
  <c r="G230" i="2"/>
  <c r="F230" i="2"/>
  <c r="E230" i="2"/>
  <c r="D230" i="2"/>
  <c r="C230" i="2"/>
  <c r="O225" i="2"/>
  <c r="N225" i="2"/>
  <c r="M225" i="2"/>
  <c r="L225" i="2"/>
  <c r="K225" i="2"/>
  <c r="J225" i="2"/>
  <c r="I225" i="2"/>
  <c r="H225" i="2"/>
  <c r="G225" i="2"/>
  <c r="F225" i="2"/>
  <c r="E225" i="2"/>
  <c r="D225" i="2"/>
  <c r="C225" i="2"/>
  <c r="O214" i="2"/>
  <c r="N214" i="2"/>
  <c r="M214" i="2"/>
  <c r="L214" i="2"/>
  <c r="K214" i="2"/>
  <c r="J214" i="2"/>
  <c r="I214" i="2"/>
  <c r="H214" i="2"/>
  <c r="G214" i="2"/>
  <c r="F214" i="2"/>
  <c r="E214" i="2"/>
  <c r="D214" i="2"/>
  <c r="C214" i="2"/>
  <c r="O203" i="2"/>
  <c r="N203" i="2"/>
  <c r="M203" i="2"/>
  <c r="L203" i="2"/>
  <c r="K203" i="2"/>
  <c r="J203" i="2"/>
  <c r="I203" i="2"/>
  <c r="H203" i="2"/>
  <c r="G203" i="2"/>
  <c r="F203" i="2"/>
  <c r="E203" i="2"/>
  <c r="D203" i="2"/>
  <c r="C203" i="2"/>
  <c r="N193" i="2"/>
  <c r="J193" i="2"/>
  <c r="F193" i="2"/>
  <c r="O193" i="2"/>
  <c r="M193" i="2"/>
  <c r="L193" i="2"/>
  <c r="K193" i="2"/>
  <c r="I193" i="2"/>
  <c r="H193" i="2"/>
  <c r="G193" i="2"/>
  <c r="E193" i="2"/>
  <c r="D193" i="2"/>
  <c r="C193" i="2"/>
  <c r="O183" i="2"/>
  <c r="N183" i="2"/>
  <c r="M183" i="2"/>
  <c r="L183" i="2"/>
  <c r="K183" i="2"/>
  <c r="J183" i="2"/>
  <c r="I183" i="2"/>
  <c r="H183" i="2"/>
  <c r="G183" i="2"/>
  <c r="F183" i="2"/>
  <c r="E183" i="2"/>
  <c r="D183" i="2"/>
  <c r="C183" i="2"/>
  <c r="O165" i="2"/>
  <c r="N165" i="2"/>
  <c r="M165" i="2"/>
  <c r="L165" i="2"/>
  <c r="K165" i="2"/>
  <c r="J165" i="2"/>
  <c r="I165" i="2"/>
  <c r="H165" i="2"/>
  <c r="G165" i="2"/>
  <c r="F165" i="2"/>
  <c r="E165" i="2"/>
  <c r="D165" i="2"/>
  <c r="C165" i="2"/>
  <c r="O158" i="2"/>
  <c r="N158" i="2"/>
  <c r="M158" i="2"/>
  <c r="L158" i="2"/>
  <c r="K158" i="2"/>
  <c r="J158" i="2"/>
  <c r="I158" i="2"/>
  <c r="H158" i="2"/>
  <c r="G158" i="2"/>
  <c r="F158" i="2"/>
  <c r="E158" i="2"/>
  <c r="D158" i="2"/>
  <c r="C158" i="2"/>
  <c r="O139" i="2"/>
  <c r="N139" i="2"/>
  <c r="M139" i="2"/>
  <c r="L139" i="2"/>
  <c r="K139" i="2"/>
  <c r="J139" i="2"/>
  <c r="I139" i="2"/>
  <c r="H139" i="2"/>
  <c r="G139" i="2"/>
  <c r="F139" i="2"/>
  <c r="E139" i="2"/>
  <c r="D139" i="2"/>
  <c r="C139" i="2"/>
  <c r="O133" i="2"/>
  <c r="N133" i="2"/>
  <c r="M133" i="2"/>
  <c r="L133" i="2"/>
  <c r="K133" i="2"/>
  <c r="J133" i="2"/>
  <c r="I133" i="2"/>
  <c r="H133" i="2"/>
  <c r="G133" i="2"/>
  <c r="F133" i="2"/>
  <c r="E133" i="2"/>
  <c r="D133" i="2"/>
  <c r="C133" i="2"/>
  <c r="O118" i="2"/>
  <c r="O123" i="2" s="1"/>
  <c r="N118" i="2"/>
  <c r="N123" i="2" s="1"/>
  <c r="M118" i="2"/>
  <c r="M123" i="2" s="1"/>
  <c r="L118" i="2"/>
  <c r="L123" i="2" s="1"/>
  <c r="K118" i="2"/>
  <c r="K123" i="2" s="1"/>
  <c r="J118" i="2"/>
  <c r="J123" i="2" s="1"/>
  <c r="I118" i="2"/>
  <c r="I123" i="2" s="1"/>
  <c r="H118" i="2"/>
  <c r="H123" i="2" s="1"/>
  <c r="G118" i="2"/>
  <c r="G123" i="2" s="1"/>
  <c r="F118" i="2"/>
  <c r="F123" i="2" s="1"/>
  <c r="E118" i="2"/>
  <c r="E123" i="2" s="1"/>
  <c r="D118" i="2"/>
  <c r="D123" i="2" s="1"/>
  <c r="C118" i="2"/>
  <c r="C123" i="2" s="1"/>
  <c r="O112" i="2"/>
  <c r="N112" i="2"/>
  <c r="M112" i="2"/>
  <c r="L112" i="2"/>
  <c r="K112" i="2"/>
  <c r="J112" i="2"/>
  <c r="I112" i="2"/>
  <c r="H112" i="2"/>
  <c r="G112" i="2"/>
  <c r="F112" i="2"/>
  <c r="E112" i="2"/>
  <c r="D112" i="2"/>
  <c r="C112" i="2"/>
  <c r="O93" i="2"/>
  <c r="O100" i="2" s="1"/>
  <c r="N93" i="2"/>
  <c r="N100" i="2" s="1"/>
  <c r="M93" i="2"/>
  <c r="M100" i="2" s="1"/>
  <c r="L93" i="2"/>
  <c r="L100" i="2" s="1"/>
  <c r="K93" i="2"/>
  <c r="K100" i="2" s="1"/>
  <c r="J93" i="2"/>
  <c r="J100" i="2" s="1"/>
  <c r="I93" i="2"/>
  <c r="I100" i="2" s="1"/>
  <c r="H93" i="2"/>
  <c r="H100" i="2" s="1"/>
  <c r="G93" i="2"/>
  <c r="G100" i="2" s="1"/>
  <c r="F93" i="2"/>
  <c r="F100" i="2" s="1"/>
  <c r="E93" i="2"/>
  <c r="E100" i="2" s="1"/>
  <c r="D93" i="2"/>
  <c r="D100" i="2" s="1"/>
  <c r="C93" i="2"/>
  <c r="C100" i="2" s="1"/>
  <c r="O88" i="2"/>
  <c r="N88" i="2"/>
  <c r="M88" i="2"/>
  <c r="L88" i="2"/>
  <c r="K88" i="2"/>
  <c r="J88" i="2"/>
  <c r="I88" i="2"/>
  <c r="H88" i="2"/>
  <c r="G88" i="2"/>
  <c r="F88" i="2"/>
  <c r="E88" i="2"/>
  <c r="D88" i="2"/>
  <c r="C88" i="2"/>
  <c r="O71" i="2"/>
  <c r="O77" i="2" s="1"/>
  <c r="N71" i="2"/>
  <c r="N77" i="2" s="1"/>
  <c r="M71" i="2"/>
  <c r="M77" i="2" s="1"/>
  <c r="L71" i="2"/>
  <c r="L77" i="2" s="1"/>
  <c r="K71" i="2"/>
  <c r="K77" i="2" s="1"/>
  <c r="J71" i="2"/>
  <c r="J77" i="2" s="1"/>
  <c r="I71" i="2"/>
  <c r="I77" i="2" s="1"/>
  <c r="H71" i="2"/>
  <c r="H77" i="2" s="1"/>
  <c r="G71" i="2"/>
  <c r="G77" i="2" s="1"/>
  <c r="F71" i="2"/>
  <c r="F77" i="2" s="1"/>
  <c r="E71" i="2"/>
  <c r="E77" i="2" s="1"/>
  <c r="D71" i="2"/>
  <c r="D77" i="2" s="1"/>
  <c r="C71" i="2"/>
  <c r="C77" i="2" s="1"/>
  <c r="O66" i="2"/>
  <c r="N66" i="2"/>
  <c r="M66" i="2"/>
  <c r="L66" i="2"/>
  <c r="K66" i="2"/>
  <c r="J66" i="2"/>
  <c r="I66" i="2"/>
  <c r="H66" i="2"/>
  <c r="G66" i="2"/>
  <c r="F66" i="2"/>
  <c r="E66" i="2"/>
  <c r="D66" i="2"/>
  <c r="C66" i="2"/>
  <c r="N54" i="2"/>
  <c r="J54" i="2"/>
  <c r="F54" i="2"/>
  <c r="O54" i="2"/>
  <c r="M54" i="2"/>
  <c r="L54" i="2"/>
  <c r="K54" i="2"/>
  <c r="I54" i="2"/>
  <c r="H54" i="2"/>
  <c r="G54" i="2"/>
  <c r="E54" i="2"/>
  <c r="D54" i="2"/>
  <c r="C54" i="2"/>
  <c r="O42" i="2"/>
  <c r="N42" i="2"/>
  <c r="M42" i="2"/>
  <c r="L42" i="2"/>
  <c r="K42" i="2"/>
  <c r="J42" i="2"/>
  <c r="I42" i="2"/>
  <c r="H42" i="2"/>
  <c r="G42" i="2"/>
  <c r="F42" i="2"/>
  <c r="E42" i="2"/>
  <c r="D42" i="2"/>
  <c r="C42" i="2"/>
  <c r="O30" i="2"/>
  <c r="N30" i="2"/>
  <c r="M30" i="2"/>
  <c r="L30" i="2"/>
  <c r="K30" i="2"/>
  <c r="J30" i="2"/>
  <c r="I30" i="2"/>
  <c r="H30" i="2"/>
  <c r="G30" i="2"/>
  <c r="F30" i="2"/>
  <c r="E30" i="2"/>
  <c r="D30" i="2"/>
  <c r="C30" i="2"/>
  <c r="O149" i="7" l="1"/>
  <c r="N149" i="7"/>
  <c r="M149" i="7"/>
  <c r="L149" i="7"/>
  <c r="K149" i="7"/>
  <c r="J149" i="7"/>
  <c r="I149" i="7"/>
  <c r="H149" i="7"/>
  <c r="G149" i="7"/>
  <c r="F149" i="7"/>
  <c r="E149" i="7"/>
  <c r="D149" i="7"/>
  <c r="C149" i="7"/>
  <c r="O135" i="7"/>
  <c r="N135" i="7"/>
  <c r="M135" i="7"/>
  <c r="L135" i="7"/>
  <c r="K135" i="7"/>
  <c r="J135" i="7"/>
  <c r="I135" i="7"/>
  <c r="H135" i="7"/>
  <c r="G135" i="7"/>
  <c r="F135" i="7"/>
  <c r="E135" i="7"/>
  <c r="D135" i="7"/>
  <c r="C135" i="7"/>
  <c r="O123" i="7"/>
  <c r="N123" i="7"/>
  <c r="M123" i="7"/>
  <c r="L123" i="7"/>
  <c r="K123" i="7"/>
  <c r="J123" i="7"/>
  <c r="I123" i="7"/>
  <c r="H123" i="7"/>
  <c r="G123" i="7"/>
  <c r="F123" i="7"/>
  <c r="E123" i="7"/>
  <c r="D123" i="7"/>
  <c r="C123" i="7"/>
  <c r="O112" i="7"/>
  <c r="N112" i="7"/>
  <c r="M112" i="7"/>
  <c r="L112" i="7"/>
  <c r="K112" i="7"/>
  <c r="J112" i="7"/>
  <c r="I112" i="7"/>
  <c r="H112" i="7"/>
  <c r="G112" i="7"/>
  <c r="F112" i="7"/>
  <c r="E112" i="7"/>
  <c r="D112" i="7"/>
  <c r="C112" i="7"/>
  <c r="O98" i="7"/>
  <c r="N98" i="7"/>
  <c r="M98" i="7"/>
  <c r="L98" i="7"/>
  <c r="K98" i="7"/>
  <c r="J98" i="7"/>
  <c r="I98" i="7"/>
  <c r="H98" i="7"/>
  <c r="G98" i="7"/>
  <c r="F98" i="7"/>
  <c r="E98" i="7"/>
  <c r="D98" i="7"/>
  <c r="C98" i="7"/>
  <c r="O83" i="7"/>
  <c r="N83" i="7"/>
  <c r="M83" i="7"/>
  <c r="L83" i="7"/>
  <c r="K83" i="7"/>
  <c r="J83" i="7"/>
  <c r="I83" i="7"/>
  <c r="H83" i="7"/>
  <c r="G83" i="7"/>
  <c r="F83" i="7"/>
  <c r="E83" i="7"/>
  <c r="D83" i="7"/>
  <c r="C83" i="7"/>
  <c r="O70" i="7"/>
  <c r="N70" i="7"/>
  <c r="M70" i="7"/>
  <c r="L70" i="7"/>
  <c r="K70" i="7"/>
  <c r="J70" i="7"/>
  <c r="I70" i="7"/>
  <c r="H70" i="7"/>
  <c r="G70" i="7"/>
  <c r="F70" i="7"/>
  <c r="E70" i="7"/>
  <c r="D70" i="7"/>
  <c r="C70" i="7"/>
  <c r="O56" i="7"/>
  <c r="N56" i="7"/>
  <c r="M56" i="7"/>
  <c r="L56" i="7"/>
  <c r="K56" i="7"/>
  <c r="J56" i="7"/>
  <c r="I56" i="7"/>
  <c r="H56" i="7"/>
  <c r="G56" i="7"/>
  <c r="F56" i="7"/>
  <c r="E56" i="7"/>
  <c r="D56" i="7"/>
  <c r="C56" i="7"/>
  <c r="O44" i="7"/>
  <c r="N44" i="7"/>
  <c r="M44" i="7"/>
  <c r="L44" i="7"/>
  <c r="K44" i="7"/>
  <c r="J44" i="7"/>
  <c r="I44" i="7"/>
  <c r="H44" i="7"/>
  <c r="G44" i="7"/>
  <c r="F44" i="7"/>
  <c r="E44" i="7"/>
  <c r="D44" i="7"/>
  <c r="C44" i="7"/>
  <c r="O30" i="7"/>
  <c r="N30" i="7"/>
  <c r="M30" i="7"/>
  <c r="L30" i="7"/>
  <c r="K30" i="7"/>
  <c r="J30" i="7"/>
  <c r="I30" i="7"/>
  <c r="H30" i="7"/>
  <c r="G30" i="7"/>
  <c r="F30" i="7"/>
  <c r="E30" i="7"/>
  <c r="D30" i="7"/>
  <c r="C30" i="7"/>
  <c r="D150" i="7" l="1"/>
  <c r="H150" i="7"/>
  <c r="L150" i="7"/>
  <c r="E150" i="7"/>
  <c r="I150" i="7"/>
  <c r="M150" i="7"/>
  <c r="F150" i="7"/>
  <c r="J150" i="7"/>
  <c r="N150" i="7"/>
  <c r="C150" i="7"/>
  <c r="G150" i="7"/>
  <c r="K150" i="7"/>
  <c r="O150" i="7"/>
  <c r="O145" i="1"/>
  <c r="N145" i="1"/>
  <c r="M145" i="1"/>
  <c r="L145" i="1"/>
  <c r="K145" i="1"/>
  <c r="J145" i="1"/>
  <c r="I145" i="1"/>
  <c r="H145" i="1"/>
  <c r="G145" i="1"/>
  <c r="F145" i="1"/>
  <c r="E145" i="1"/>
  <c r="D145" i="1"/>
  <c r="C145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C131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C119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C108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C146" i="1" l="1"/>
  <c r="K146" i="1"/>
  <c r="D146" i="1"/>
  <c r="H146" i="1"/>
  <c r="L146" i="1"/>
  <c r="E146" i="1"/>
  <c r="I146" i="1"/>
  <c r="M146" i="1"/>
  <c r="G146" i="1"/>
  <c r="F146" i="1"/>
  <c r="J146" i="1"/>
  <c r="N146" i="1"/>
  <c r="O146" i="1"/>
</calcChain>
</file>

<file path=xl/sharedStrings.xml><?xml version="1.0" encoding="utf-8"?>
<sst xmlns="http://schemas.openxmlformats.org/spreadsheetml/2006/main" count="3858" uniqueCount="198">
  <si>
    <t xml:space="preserve">День 1  </t>
  </si>
  <si>
    <t xml:space="preserve"> Обед</t>
  </si>
  <si>
    <t>Наименование продукта</t>
  </si>
  <si>
    <t>Выход,г</t>
  </si>
  <si>
    <t>Белки,г</t>
  </si>
  <si>
    <t>Жиры,г</t>
  </si>
  <si>
    <t>Углеводы,г</t>
  </si>
  <si>
    <t>Эн.цен,ккал.</t>
  </si>
  <si>
    <t>Витамины, мг</t>
  </si>
  <si>
    <t>Минеральные вещества, мг</t>
  </si>
  <si>
    <t>№сб/рец</t>
  </si>
  <si>
    <t>12 лет и старше</t>
  </si>
  <si>
    <t>C</t>
  </si>
  <si>
    <t>B1</t>
  </si>
  <si>
    <t>B2</t>
  </si>
  <si>
    <t>A</t>
  </si>
  <si>
    <t>Ca</t>
  </si>
  <si>
    <t>P</t>
  </si>
  <si>
    <t>Mg</t>
  </si>
  <si>
    <t>Fe</t>
  </si>
  <si>
    <t>K</t>
  </si>
  <si>
    <t>200/1</t>
  </si>
  <si>
    <t>Каша гречневая рассыпчатая</t>
  </si>
  <si>
    <t xml:space="preserve">Чай с сахаром </t>
  </si>
  <si>
    <t>200/15</t>
  </si>
  <si>
    <t>Хлеб ржано-пшеничный</t>
  </si>
  <si>
    <t>б/н</t>
  </si>
  <si>
    <t>Итого:</t>
  </si>
  <si>
    <t xml:space="preserve">День  2  </t>
  </si>
  <si>
    <t>Обед</t>
  </si>
  <si>
    <t>200/10/1</t>
  </si>
  <si>
    <t>Картофельное пюре</t>
  </si>
  <si>
    <t xml:space="preserve">День 3  </t>
  </si>
  <si>
    <t xml:space="preserve">  Обед</t>
  </si>
  <si>
    <t>Суп картофельный с макаронными изделиями  с  зеленью</t>
  </si>
  <si>
    <t>Плов из птицы</t>
  </si>
  <si>
    <t xml:space="preserve">Компот из сухофруктов </t>
  </si>
  <si>
    <t xml:space="preserve">День 4  </t>
  </si>
  <si>
    <t>Макароны отварные</t>
  </si>
  <si>
    <t xml:space="preserve">День 5  </t>
  </si>
  <si>
    <t>Суп картофельный с горохом  и зеленью</t>
  </si>
  <si>
    <t xml:space="preserve">2 неделя </t>
  </si>
  <si>
    <t xml:space="preserve">День 1   </t>
  </si>
  <si>
    <t>Печень по-строгановски</t>
  </si>
  <si>
    <t xml:space="preserve">День 2    </t>
  </si>
  <si>
    <t xml:space="preserve">  Обед  </t>
  </si>
  <si>
    <t xml:space="preserve">Рис отварной </t>
  </si>
  <si>
    <t>Напиток цитрусовый</t>
  </si>
  <si>
    <t xml:space="preserve">День  4  </t>
  </si>
  <si>
    <t xml:space="preserve">День 5   </t>
  </si>
  <si>
    <t>Среднее значение:</t>
  </si>
  <si>
    <t>№__________от "___"________20__г.</t>
  </si>
  <si>
    <t>СОГЛАСОВАНО:</t>
  </si>
  <si>
    <t>УТВЕРЖДАЮ:</t>
  </si>
  <si>
    <t>______________________________</t>
  </si>
  <si>
    <t>(наименование учреждения)</t>
  </si>
  <si>
    <t xml:space="preserve">(наименование общеобразовательного </t>
  </si>
  <si>
    <t>учреждения)</t>
  </si>
  <si>
    <t>(Ф.И.О. руководителя учреждения)</t>
  </si>
  <si>
    <t>"___"_______________20___г</t>
  </si>
  <si>
    <t>Меню  приготавливаемых блюд</t>
  </si>
  <si>
    <t>двухнедельное обедов для питания</t>
  </si>
  <si>
    <t>учащихся из малоимущихсемей,посещающих группы продленного дня, и из  многодетных семей</t>
  </si>
  <si>
    <t>(возрастная категория: 12 лет и старше)</t>
  </si>
  <si>
    <t>ООО "Столичная кулинарная компания"</t>
  </si>
  <si>
    <t>Приложение №2.3  к Договору</t>
  </si>
  <si>
    <t xml:space="preserve">1       неделя </t>
  </si>
  <si>
    <t xml:space="preserve"> Завтрак</t>
  </si>
  <si>
    <t>7-11лет</t>
  </si>
  <si>
    <t>Батон нарезной витаминизированный</t>
  </si>
  <si>
    <t>Винегрет</t>
  </si>
  <si>
    <t>учащихся начального общего  образования</t>
  </si>
  <si>
    <t>(возрастная категория: 7-11лет)</t>
  </si>
  <si>
    <t>Приложение №2.1  к Договору</t>
  </si>
  <si>
    <t>двухнедельное завтраков для питания</t>
  </si>
  <si>
    <t xml:space="preserve">  Завтрак</t>
  </si>
  <si>
    <t xml:space="preserve">   Завтрак</t>
  </si>
  <si>
    <t xml:space="preserve">Салат из свеклы </t>
  </si>
  <si>
    <t>Тутельян     33</t>
  </si>
  <si>
    <t>Огурец консервированный</t>
  </si>
  <si>
    <t xml:space="preserve">1 неделя </t>
  </si>
  <si>
    <t>День 1     экспресс-завтрак</t>
  </si>
  <si>
    <t>Чай с сахаром</t>
  </si>
  <si>
    <t>День 2     экспресс-завтрак</t>
  </si>
  <si>
    <t>Чай с сахаром и лимоном</t>
  </si>
  <si>
    <t>200/15/7</t>
  </si>
  <si>
    <t>День 3     экспресс-завтрак</t>
  </si>
  <si>
    <t>День 4     экспресс-завтрак</t>
  </si>
  <si>
    <t>День 5     экспресс-завтрак</t>
  </si>
  <si>
    <t xml:space="preserve">2        неделя </t>
  </si>
  <si>
    <t>двухнедельное завтраков для питания учащихся</t>
  </si>
  <si>
    <t>Приложение №2.4  к Договору</t>
  </si>
  <si>
    <t>40/40</t>
  </si>
  <si>
    <t>Итого за день:</t>
  </si>
  <si>
    <t>Каша геркулесовая молочная с маслом сливочным</t>
  </si>
  <si>
    <t>150/5</t>
  </si>
  <si>
    <t>Приложение №2.5  к Договору</t>
  </si>
  <si>
    <t>двухнедельное завтраков  и обедов для питания учащихся</t>
  </si>
  <si>
    <t>с ограниченными возможностями здоровья и детей-инвалидов</t>
  </si>
  <si>
    <t>(возрастная категория: 7-11 лет и 12 лет и старше)</t>
  </si>
  <si>
    <t xml:space="preserve">Каша молочная пшенная с маслом сливочным </t>
  </si>
  <si>
    <t xml:space="preserve">  </t>
  </si>
  <si>
    <t>20/18</t>
  </si>
  <si>
    <t>10/10/18</t>
  </si>
  <si>
    <t>Бутерброд с колбасой и сыром</t>
  </si>
  <si>
    <t>3/6</t>
  </si>
  <si>
    <t xml:space="preserve">1        неделя </t>
  </si>
  <si>
    <t>Горошек консервированный</t>
  </si>
  <si>
    <t>10 Тутельян</t>
  </si>
  <si>
    <t>Борщ  из свежей капусты с зеленью</t>
  </si>
  <si>
    <t>Мясо тушенное с овощами</t>
  </si>
  <si>
    <t xml:space="preserve">Салат из свежей капусты </t>
  </si>
  <si>
    <t>Рассольник ленинградский со сметаной и зеленью</t>
  </si>
  <si>
    <t>Котлета из мяса птицы с соусом</t>
  </si>
  <si>
    <t>50/40</t>
  </si>
  <si>
    <t>Рис отварной</t>
  </si>
  <si>
    <t>200/7</t>
  </si>
  <si>
    <t>Гуляш из свинины</t>
  </si>
  <si>
    <t>Компот из  свежих фруктов</t>
  </si>
  <si>
    <t>Салат из свеклы</t>
  </si>
  <si>
    <t>Щи из свежей капусты   с зеленью</t>
  </si>
  <si>
    <t>Рыба тушенная в томате с овощами</t>
  </si>
  <si>
    <t>Огурец свежий</t>
  </si>
  <si>
    <t>Салат из свежей капусты с зеленым горошком</t>
  </si>
  <si>
    <t>Суп картофельный  с макаронными изделиями  и зеленью</t>
  </si>
  <si>
    <t>Филе цыплят тушенное в сметанном соусе</t>
  </si>
  <si>
    <t>Помидор свежий</t>
  </si>
  <si>
    <t>Котлета мясная с соусом</t>
  </si>
  <si>
    <t>Суп картофельный с пшеном  и зеленью</t>
  </si>
  <si>
    <t>Жаркое по- домашнему</t>
  </si>
  <si>
    <t>Печень по- строгановски</t>
  </si>
  <si>
    <t>Салат из свежей капусты</t>
  </si>
  <si>
    <t>Суп картофельный с горохом и зеленью</t>
  </si>
  <si>
    <t>Тефтели в томатном соусе</t>
  </si>
  <si>
    <t>Компот из свежих яблок</t>
  </si>
  <si>
    <t>Стависский А.Б.</t>
  </si>
  <si>
    <t>учащихся из малоимущихсемей, посещающих группы продленного дня, и из  многодетных семей</t>
  </si>
  <si>
    <t>Завтрак</t>
  </si>
  <si>
    <t>Салат из свежей капусты и зеленого горошка</t>
  </si>
  <si>
    <t>Филе птицы тушенное в сметанном соусе</t>
  </si>
  <si>
    <t>Компот из сухофруктов</t>
  </si>
  <si>
    <t>двухнедельное завтраков и  обедов  для одноразового питания</t>
  </si>
  <si>
    <t>Е</t>
  </si>
  <si>
    <t>Мясо тушеное с овощами</t>
  </si>
  <si>
    <t>Кондитерское изделие</t>
  </si>
  <si>
    <t>Хлеб ржано- пшеничный</t>
  </si>
  <si>
    <t>Котлета  рубленная из птицы с соусом</t>
  </si>
  <si>
    <t>Рассольник Ленинградский  с зеленью</t>
  </si>
  <si>
    <t>Котлета рубленная из птицы с томатным соусом</t>
  </si>
  <si>
    <t>Огурец консервированныйй</t>
  </si>
  <si>
    <t>Суп картофельнвый  с макаронными изделиями и зеленью</t>
  </si>
  <si>
    <t>Фрукт</t>
  </si>
  <si>
    <t>Плов из  птицы</t>
  </si>
  <si>
    <t>День 1</t>
  </si>
  <si>
    <t>Суп картофельный с макаронами  и зеленью</t>
  </si>
  <si>
    <t xml:space="preserve">День 2  </t>
  </si>
  <si>
    <t>Котлета рубленная с  соусом</t>
  </si>
  <si>
    <t>Котлета рубленная с соусом томатным</t>
  </si>
  <si>
    <t xml:space="preserve">День 3   </t>
  </si>
  <si>
    <t>Суп картофельный с пшеном  с  зеленью</t>
  </si>
  <si>
    <t xml:space="preserve">Жаркое по- домашнему </t>
  </si>
  <si>
    <t>День  5</t>
  </si>
  <si>
    <t xml:space="preserve">Бутерброд с колбасой </t>
  </si>
  <si>
    <t xml:space="preserve">Бутерброд с сыром </t>
  </si>
  <si>
    <t>7-11 лет</t>
  </si>
  <si>
    <t xml:space="preserve">Каша молочная рисовая с маслом </t>
  </si>
  <si>
    <t>Борщ из свежей капусты с зеленью</t>
  </si>
  <si>
    <t>250/1</t>
  </si>
  <si>
    <t>Рассольник Ленинградский с зеленью</t>
  </si>
  <si>
    <t xml:space="preserve">Каша манная молочная с маслом </t>
  </si>
  <si>
    <t>18</t>
  </si>
  <si>
    <t>Каша молочная пшенная с маслом сливочным</t>
  </si>
  <si>
    <t>Рыба тушенная с овощами</t>
  </si>
  <si>
    <t>13,,05</t>
  </si>
  <si>
    <t>Каша молочная кукурузная с маслом сливочным</t>
  </si>
  <si>
    <t>Суп картофельный  с макаронными изделиями и зеленью</t>
  </si>
  <si>
    <t>Филе птицы тушенное  в сметанном соусе</t>
  </si>
  <si>
    <t>Котлета мясная с соусом с соусом</t>
  </si>
  <si>
    <t>Суп картофельный с пшеном и зеленью</t>
  </si>
  <si>
    <t>Каша молочная манная с маслом сливочным</t>
  </si>
  <si>
    <t>Каша молочная  рисовая с маслом сливочным</t>
  </si>
  <si>
    <t>Батон нарезной  витаминизированный</t>
  </si>
  <si>
    <t>250/10/1</t>
  </si>
  <si>
    <t>Тефтели с томатным соусом</t>
  </si>
  <si>
    <t>60/30</t>
  </si>
  <si>
    <r>
      <rPr>
        <b/>
        <sz val="22"/>
        <rFont val="Times New Roman"/>
        <family val="1"/>
        <charset val="204"/>
      </rPr>
      <t xml:space="preserve">Меню приготавливаемых блюд 
двухнедельное завтраков и обедов для питания детей
участника специальной военной операции, обучающихся по образовательным программам основного общего и среднего общего образования в муниципальных общеобразовательных организациях бесплатным горячим питанием
</t>
    </r>
    <r>
      <rPr>
        <b/>
        <i/>
        <sz val="22"/>
        <color rgb="FF7030A0"/>
        <rFont val="Times New Roman"/>
        <family val="1"/>
        <charset val="204"/>
      </rPr>
      <t xml:space="preserve"> (рекомендуемая форма)</t>
    </r>
    <r>
      <rPr>
        <sz val="22"/>
        <rFont val="Times New Roman"/>
        <family val="1"/>
        <charset val="204"/>
      </rPr>
      <t xml:space="preserve">
</t>
    </r>
  </si>
  <si>
    <t>Икра кабачковая</t>
  </si>
  <si>
    <t>Суп вермишелевый с зеленью</t>
  </si>
  <si>
    <t>Рассольник ленинградский cо сметаной и   зеленью</t>
  </si>
  <si>
    <t>Борщ из свежей капусты cо сметаной и   зеленью</t>
  </si>
  <si>
    <t xml:space="preserve">Цыплята отварные, соус красный основной </t>
  </si>
  <si>
    <t>Салат из свеклы с маслом</t>
  </si>
  <si>
    <t>Щи из свежей капусты cо сметаной и  зеленью</t>
  </si>
  <si>
    <t xml:space="preserve">Биточки из филе цыпленка </t>
  </si>
  <si>
    <t>Огурец маринованный</t>
  </si>
  <si>
    <t>Икра свекольная</t>
  </si>
  <si>
    <t>Компот из яблок</t>
  </si>
  <si>
    <t>Каша молочная геркулесовая  с маслом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</si>
</sst>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26"/>
      <name val="Times New Roman"/>
      <family val="1"/>
      <charset val="204"/>
    </font>
    <font>
      <sz val="26"/>
      <name val="Times New Roman"/>
      <family val="1"/>
      <charset val="204"/>
    </font>
    <font>
      <sz val="26"/>
      <name val="Arial"/>
      <family val="2"/>
      <charset val="204"/>
    </font>
    <font>
      <sz val="22"/>
      <name val="Arial"/>
      <family val="2"/>
      <charset val="204"/>
    </font>
    <font>
      <b/>
      <sz val="26"/>
      <color rgb="FF000000"/>
      <name val="Times New Roman"/>
      <family val="1"/>
      <charset val="204"/>
    </font>
    <font>
      <sz val="22"/>
      <name val="Times New Roman"/>
      <family val="1"/>
      <charset val="204"/>
    </font>
    <font>
      <b/>
      <sz val="22"/>
      <name val="Times New Roman"/>
      <family val="1"/>
      <charset val="204"/>
    </font>
    <font>
      <sz val="28"/>
      <name val="Times New Roman"/>
      <family val="1"/>
      <charset val="204"/>
    </font>
    <font>
      <sz val="28"/>
      <name val="Arial"/>
      <family val="2"/>
      <charset val="204"/>
    </font>
    <font>
      <sz val="24"/>
      <color theme="1"/>
      <name val="Calibri"/>
      <family val="2"/>
      <scheme val="minor"/>
    </font>
    <font>
      <sz val="24"/>
      <name val="Times New Roman"/>
      <family val="1"/>
      <charset val="204"/>
    </font>
    <font>
      <sz val="20"/>
      <name val="Times New Roman"/>
      <family val="1"/>
      <charset val="204"/>
    </font>
    <font>
      <sz val="12"/>
      <name val="Arial"/>
      <family val="2"/>
      <charset val="204"/>
    </font>
    <font>
      <sz val="20"/>
      <name val="Arial"/>
      <family val="2"/>
      <charset val="204"/>
    </font>
    <font>
      <sz val="26"/>
      <color theme="1"/>
      <name val="Calibri"/>
      <family val="2"/>
      <scheme val="minor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Arial"/>
      <family val="2"/>
      <charset val="204"/>
    </font>
    <font>
      <b/>
      <sz val="16"/>
      <color rgb="FF000000"/>
      <name val="Times New Roman"/>
      <family val="1"/>
      <charset val="204"/>
    </font>
    <font>
      <sz val="26"/>
      <color theme="1"/>
      <name val="Times New Roman"/>
      <family val="1"/>
      <charset val="204"/>
    </font>
    <font>
      <b/>
      <i/>
      <sz val="22"/>
      <color rgb="FF7030A0"/>
      <name val="Times New Roman"/>
      <family val="1"/>
      <charset val="204"/>
    </font>
    <font>
      <sz val="24"/>
      <name val="Arial"/>
      <family val="2"/>
      <charset val="204"/>
    </font>
    <font>
      <b/>
      <sz val="24"/>
      <name val="Times New Roman"/>
      <family val="1"/>
      <charset val="204"/>
    </font>
    <font>
      <b/>
      <sz val="24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01">
    <xf numFmtId="0" fontId="0" fillId="0" borderId="0" xfId="0"/>
    <xf numFmtId="0" fontId="2" fillId="0" borderId="0" xfId="0" applyFont="1" applyFill="1" applyAlignment="1">
      <alignment horizontal="left" indent="4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/>
    <xf numFmtId="0" fontId="2" fillId="0" borderId="0" xfId="0" applyFont="1" applyFill="1"/>
    <xf numFmtId="2" fontId="3" fillId="2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 wrapText="1"/>
    </xf>
    <xf numFmtId="0" fontId="7" fillId="0" borderId="0" xfId="0" applyFont="1" applyFill="1"/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3" fillId="0" borderId="0" xfId="0" applyFont="1" applyFill="1"/>
    <xf numFmtId="0" fontId="3" fillId="0" borderId="1" xfId="0" applyFont="1" applyFill="1" applyBorder="1" applyAlignment="1">
      <alignment vertical="top" wrapText="1"/>
    </xf>
    <xf numFmtId="0" fontId="2" fillId="0" borderId="0" xfId="0" applyFont="1"/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/>
    <xf numFmtId="0" fontId="5" fillId="0" borderId="0" xfId="0" applyFont="1"/>
    <xf numFmtId="0" fontId="7" fillId="0" borderId="0" xfId="0" applyFont="1" applyFill="1" applyAlignment="1">
      <alignment horizontal="left" vertical="center"/>
    </xf>
    <xf numFmtId="2" fontId="7" fillId="0" borderId="0" xfId="0" applyNumberFormat="1" applyFont="1" applyFill="1" applyAlignment="1">
      <alignment horizontal="center" vertical="center"/>
    </xf>
    <xf numFmtId="2" fontId="7" fillId="2" borderId="0" xfId="0" applyNumberFormat="1" applyFont="1" applyFill="1" applyAlignment="1">
      <alignment horizontal="center" vertical="center"/>
    </xf>
    <xf numFmtId="0" fontId="8" fillId="0" borderId="0" xfId="0" applyFont="1" applyFill="1"/>
    <xf numFmtId="0" fontId="2" fillId="0" borderId="1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0" fontId="7" fillId="0" borderId="0" xfId="0" applyFont="1"/>
    <xf numFmtId="2" fontId="7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/>
    <xf numFmtId="2" fontId="3" fillId="0" borderId="0" xfId="0" applyNumberFormat="1" applyFont="1" applyAlignment="1">
      <alignment horizontal="left" vertical="center"/>
    </xf>
    <xf numFmtId="0" fontId="10" fillId="0" borderId="0" xfId="0" applyFont="1"/>
    <xf numFmtId="0" fontId="9" fillId="0" borderId="0" xfId="0" applyFont="1"/>
    <xf numFmtId="0" fontId="11" fillId="0" borderId="0" xfId="0" applyFont="1"/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14" fillId="0" borderId="0" xfId="0" applyFont="1"/>
    <xf numFmtId="0" fontId="15" fillId="0" borderId="0" xfId="0" applyFont="1"/>
    <xf numFmtId="0" fontId="13" fillId="0" borderId="0" xfId="0" applyFont="1"/>
    <xf numFmtId="0" fontId="16" fillId="0" borderId="0" xfId="0" applyFont="1"/>
    <xf numFmtId="0" fontId="3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 wrapText="1"/>
    </xf>
    <xf numFmtId="2" fontId="17" fillId="0" borderId="1" xfId="0" applyNumberFormat="1" applyFont="1" applyFill="1" applyBorder="1" applyAlignment="1">
      <alignment horizontal="center" vertical="center" wrapText="1"/>
    </xf>
    <xf numFmtId="2" fontId="18" fillId="0" borderId="1" xfId="0" applyNumberFormat="1" applyFont="1" applyFill="1" applyBorder="1" applyAlignment="1">
      <alignment horizontal="center" vertical="center" wrapText="1"/>
    </xf>
    <xf numFmtId="2" fontId="17" fillId="0" borderId="0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17" fillId="0" borderId="1" xfId="0" applyFont="1" applyFill="1" applyBorder="1" applyAlignment="1">
      <alignment vertical="center" wrapText="1"/>
    </xf>
    <xf numFmtId="0" fontId="18" fillId="0" borderId="1" xfId="0" applyFont="1" applyBorder="1" applyAlignment="1">
      <alignment vertical="center"/>
    </xf>
    <xf numFmtId="0" fontId="19" fillId="0" borderId="1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49" fontId="17" fillId="0" borderId="1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2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left" indent="4"/>
    </xf>
    <xf numFmtId="0" fontId="3" fillId="2" borderId="0" xfId="1" applyFont="1" applyFill="1" applyAlignment="1">
      <alignment horizontal="left" vertical="center"/>
    </xf>
    <xf numFmtId="2" fontId="3" fillId="2" borderId="0" xfId="1" applyNumberFormat="1" applyFont="1" applyFill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2" fillId="2" borderId="0" xfId="1" applyFont="1" applyFill="1"/>
    <xf numFmtId="0" fontId="5" fillId="2" borderId="0" xfId="1" applyFont="1" applyFill="1"/>
    <xf numFmtId="0" fontId="2" fillId="2" borderId="0" xfId="1" applyFont="1" applyFill="1" applyBorder="1" applyAlignment="1">
      <alignment horizontal="left" vertical="center" wrapText="1"/>
    </xf>
    <xf numFmtId="0" fontId="3" fillId="2" borderId="0" xfId="1" applyFont="1" applyFill="1" applyBorder="1" applyAlignment="1">
      <alignment horizontal="center" vertical="center" wrapText="1"/>
    </xf>
    <xf numFmtId="2" fontId="3" fillId="2" borderId="0" xfId="1" applyNumberFormat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vertical="top" wrapText="1"/>
    </xf>
    <xf numFmtId="0" fontId="2" fillId="2" borderId="1" xfId="1" applyFont="1" applyFill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left" vertical="center"/>
    </xf>
    <xf numFmtId="2" fontId="3" fillId="0" borderId="1" xfId="1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1" applyFont="1" applyFill="1" applyBorder="1" applyAlignment="1">
      <alignment horizontal="left" vertical="center" wrapText="1"/>
    </xf>
    <xf numFmtId="0" fontId="3" fillId="2" borderId="1" xfId="1" applyFont="1" applyFill="1" applyBorder="1" applyAlignment="1">
      <alignment horizontal="left" vertical="center" wrapText="1"/>
    </xf>
    <xf numFmtId="0" fontId="3" fillId="2" borderId="1" xfId="1" applyFont="1" applyFill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left" vertical="center" wrapText="1"/>
    </xf>
    <xf numFmtId="0" fontId="3" fillId="2" borderId="1" xfId="1" applyFont="1" applyFill="1" applyBorder="1" applyAlignment="1">
      <alignment vertical="center" wrapText="1"/>
    </xf>
    <xf numFmtId="0" fontId="3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top" wrapText="1"/>
    </xf>
    <xf numFmtId="0" fontId="3" fillId="2" borderId="0" xfId="1" applyFont="1" applyFill="1" applyAlignment="1">
      <alignment horizontal="center" vertical="center"/>
    </xf>
    <xf numFmtId="0" fontId="2" fillId="2" borderId="0" xfId="1" applyFont="1" applyFill="1" applyAlignment="1">
      <alignment horizontal="left"/>
    </xf>
    <xf numFmtId="0" fontId="3" fillId="2" borderId="0" xfId="1" applyFont="1" applyFill="1"/>
    <xf numFmtId="0" fontId="3" fillId="0" borderId="1" xfId="1" applyFont="1" applyFill="1" applyBorder="1" applyAlignment="1">
      <alignment horizontal="center" vertical="center" wrapText="1"/>
    </xf>
    <xf numFmtId="2" fontId="3" fillId="0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vertical="top" wrapText="1"/>
    </xf>
    <xf numFmtId="0" fontId="3" fillId="3" borderId="1" xfId="1" applyFont="1" applyFill="1" applyBorder="1" applyAlignment="1">
      <alignment horizontal="center" vertical="center" wrapText="1"/>
    </xf>
    <xf numFmtId="0" fontId="7" fillId="2" borderId="0" xfId="1" applyFont="1" applyFill="1" applyAlignment="1">
      <alignment horizontal="left" vertical="center"/>
    </xf>
    <xf numFmtId="2" fontId="7" fillId="2" borderId="0" xfId="1" applyNumberFormat="1" applyFont="1" applyFill="1" applyAlignment="1">
      <alignment horizontal="center" vertical="center"/>
    </xf>
    <xf numFmtId="0" fontId="8" fillId="2" borderId="0" xfId="1" applyFont="1" applyFill="1"/>
    <xf numFmtId="0" fontId="3" fillId="0" borderId="1" xfId="0" applyNumberFormat="1" applyFont="1" applyBorder="1" applyAlignment="1">
      <alignment horizontal="center" vertical="center"/>
    </xf>
    <xf numFmtId="2" fontId="21" fillId="0" borderId="1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/>
    </xf>
    <xf numFmtId="0" fontId="2" fillId="2" borderId="0" xfId="0" applyFont="1" applyFill="1" applyAlignment="1">
      <alignment horizontal="left" indent="4"/>
    </xf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/>
    <xf numFmtId="0" fontId="5" fillId="2" borderId="0" xfId="0" applyFont="1" applyFill="1"/>
    <xf numFmtId="0" fontId="2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 wrapText="1"/>
    </xf>
    <xf numFmtId="2" fontId="3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/>
    </xf>
    <xf numFmtId="0" fontId="3" fillId="2" borderId="0" xfId="0" applyFont="1" applyFill="1"/>
    <xf numFmtId="0" fontId="3" fillId="2" borderId="1" xfId="0" applyFont="1" applyFill="1" applyBorder="1" applyAlignment="1">
      <alignment vertical="top" wrapText="1"/>
    </xf>
    <xf numFmtId="0" fontId="7" fillId="2" borderId="0" xfId="0" applyFont="1" applyFill="1" applyAlignment="1">
      <alignment horizontal="left" vertical="center"/>
    </xf>
    <xf numFmtId="0" fontId="8" fillId="2" borderId="0" xfId="0" applyFont="1" applyFill="1"/>
    <xf numFmtId="1" fontId="3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2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/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49" fontId="3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7" fillId="2" borderId="1" xfId="0" applyFont="1" applyFill="1" applyBorder="1" applyAlignment="1">
      <alignment horizontal="left" vertical="center" wrapText="1"/>
    </xf>
    <xf numFmtId="2" fontId="17" fillId="0" borderId="1" xfId="0" applyNumberFormat="1" applyFont="1" applyFill="1" applyBorder="1" applyAlignment="1">
      <alignment horizontal="center" vertical="center"/>
    </xf>
    <xf numFmtId="0" fontId="19" fillId="0" borderId="0" xfId="0" applyFont="1"/>
    <xf numFmtId="0" fontId="19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4" fillId="2" borderId="0" xfId="0" applyFont="1" applyFill="1" applyAlignment="1">
      <alignment horizontal="left" vertical="center"/>
    </xf>
    <xf numFmtId="0" fontId="0" fillId="2" borderId="0" xfId="0" applyFill="1"/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left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23" fillId="0" borderId="0" xfId="0" applyFont="1"/>
    <xf numFmtId="0" fontId="12" fillId="0" borderId="0" xfId="0" applyFont="1" applyAlignment="1">
      <alignment horizontal="left" vertical="center"/>
    </xf>
    <xf numFmtId="2" fontId="12" fillId="0" borderId="0" xfId="0" applyNumberFormat="1" applyFont="1" applyAlignment="1">
      <alignment horizontal="center" vertical="center"/>
    </xf>
    <xf numFmtId="0" fontId="2" fillId="2" borderId="1" xfId="1" applyFont="1" applyFill="1" applyBorder="1" applyAlignment="1">
      <alignment horizontal="left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top" wrapText="1"/>
    </xf>
    <xf numFmtId="0" fontId="2" fillId="2" borderId="1" xfId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8" fillId="0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13" fillId="0" borderId="0" xfId="0" applyNumberFormat="1" applyFont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2" fontId="2" fillId="0" borderId="6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2" fontId="6" fillId="0" borderId="4" xfId="0" applyNumberFormat="1" applyFont="1" applyBorder="1" applyAlignment="1">
      <alignment horizontal="center" vertical="center" wrapText="1"/>
    </xf>
    <xf numFmtId="2" fontId="6" fillId="0" borderId="5" xfId="0" applyNumberFormat="1" applyFont="1" applyBorder="1" applyAlignment="1">
      <alignment horizontal="center" vertical="center" wrapText="1"/>
    </xf>
    <xf numFmtId="2" fontId="6" fillId="0" borderId="6" xfId="0" applyNumberFormat="1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2" fontId="12" fillId="0" borderId="0" xfId="0" applyNumberFormat="1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2" fontId="24" fillId="2" borderId="1" xfId="0" applyNumberFormat="1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top" wrapText="1"/>
    </xf>
    <xf numFmtId="0" fontId="24" fillId="2" borderId="1" xfId="0" applyFont="1" applyFill="1" applyBorder="1" applyAlignment="1">
      <alignment horizontal="center" vertical="center" wrapText="1"/>
    </xf>
    <xf numFmtId="2" fontId="25" fillId="0" borderId="1" xfId="0" applyNumberFormat="1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top" wrapText="1"/>
    </xf>
    <xf numFmtId="0" fontId="24" fillId="0" borderId="7" xfId="0" applyFont="1" applyFill="1" applyBorder="1" applyAlignment="1">
      <alignment horizontal="center" vertical="top" wrapText="1"/>
    </xf>
    <xf numFmtId="0" fontId="24" fillId="0" borderId="3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1" fontId="9" fillId="0" borderId="1" xfId="0" applyNumberFormat="1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23" fillId="0" borderId="0" xfId="0" applyFont="1" applyFill="1"/>
    <xf numFmtId="0" fontId="4" fillId="0" borderId="0" xfId="0" applyFont="1" applyFill="1"/>
    <xf numFmtId="0" fontId="9" fillId="2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/>
    </xf>
    <xf numFmtId="2" fontId="9" fillId="2" borderId="1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6"/>
  <sheetViews>
    <sheetView view="pageBreakPreview" topLeftCell="A74" zoomScale="40" zoomScaleNormal="46" zoomScaleSheetLayoutView="40" workbookViewId="0">
      <selection activeCell="E110" sqref="A109:E110"/>
    </sheetView>
  </sheetViews>
  <sheetFormatPr defaultColWidth="7.28515625" defaultRowHeight="33" x14ac:dyDescent="0.4"/>
  <cols>
    <col min="1" max="1" width="69.28515625" style="32" customWidth="1"/>
    <col min="2" max="2" width="34.140625" style="33" customWidth="1"/>
    <col min="3" max="3" width="33.85546875" style="34" customWidth="1"/>
    <col min="4" max="4" width="35.28515625" style="34" customWidth="1"/>
    <col min="5" max="5" width="34.7109375" style="34" customWidth="1"/>
    <col min="6" max="6" width="34.85546875" style="29" customWidth="1"/>
    <col min="7" max="7" width="18.5703125" style="24" customWidth="1"/>
    <col min="8" max="9" width="15.140625" style="24" customWidth="1"/>
    <col min="10" max="10" width="14.5703125" style="24" customWidth="1"/>
    <col min="11" max="11" width="19" style="24" customWidth="1"/>
    <col min="12" max="12" width="18.28515625" style="24" customWidth="1"/>
    <col min="13" max="13" width="18.42578125" style="24" customWidth="1"/>
    <col min="14" max="14" width="16.7109375" style="24" customWidth="1"/>
    <col min="15" max="15" width="21.28515625" style="24" customWidth="1"/>
    <col min="16" max="16" width="20.7109375" style="35" customWidth="1"/>
    <col min="17" max="195" width="7.28515625" style="26"/>
    <col min="196" max="196" width="11.140625" style="26" customWidth="1"/>
    <col min="197" max="197" width="52.42578125" style="26" customWidth="1"/>
    <col min="198" max="199" width="19.140625" style="26" customWidth="1"/>
    <col min="200" max="200" width="15.140625" style="26" customWidth="1"/>
    <col min="201" max="201" width="15.28515625" style="26" customWidth="1"/>
    <col min="202" max="202" width="14.42578125" style="26" customWidth="1"/>
    <col min="203" max="203" width="12.7109375" style="26" bestFit="1" customWidth="1"/>
    <col min="204" max="204" width="14.7109375" style="26" customWidth="1"/>
    <col min="205" max="205" width="15.140625" style="26" customWidth="1"/>
    <col min="206" max="206" width="15.7109375" style="26" customWidth="1"/>
    <col min="207" max="207" width="16" style="26" customWidth="1"/>
    <col min="208" max="208" width="13.7109375" style="26" customWidth="1"/>
    <col min="209" max="209" width="16" style="26" customWidth="1"/>
    <col min="210" max="210" width="15.42578125" style="26" customWidth="1"/>
    <col min="211" max="211" width="14" style="26" customWidth="1"/>
    <col min="212" max="212" width="14.5703125" style="26" customWidth="1"/>
    <col min="213" max="213" width="14.7109375" style="26" customWidth="1"/>
    <col min="214" max="214" width="13.28515625" style="26" customWidth="1"/>
    <col min="215" max="215" width="16.7109375" style="26" customWidth="1"/>
    <col min="216" max="216" width="16.42578125" style="26" customWidth="1"/>
    <col min="217" max="217" width="17.140625" style="26" customWidth="1"/>
    <col min="218" max="218" width="18" style="26" customWidth="1"/>
    <col min="219" max="219" width="16.28515625" style="26" customWidth="1"/>
    <col min="220" max="220" width="15.85546875" style="26" customWidth="1"/>
    <col min="221" max="221" width="21.7109375" style="26" customWidth="1"/>
    <col min="222" max="222" width="15" style="26" customWidth="1"/>
    <col min="223" max="223" width="14.7109375" style="26" customWidth="1"/>
    <col min="224" max="451" width="7.28515625" style="26"/>
    <col min="452" max="452" width="11.140625" style="26" customWidth="1"/>
    <col min="453" max="453" width="52.42578125" style="26" customWidth="1"/>
    <col min="454" max="455" width="19.140625" style="26" customWidth="1"/>
    <col min="456" max="456" width="15.140625" style="26" customWidth="1"/>
    <col min="457" max="457" width="15.28515625" style="26" customWidth="1"/>
    <col min="458" max="458" width="14.42578125" style="26" customWidth="1"/>
    <col min="459" max="459" width="12.7109375" style="26" bestFit="1" customWidth="1"/>
    <col min="460" max="460" width="14.7109375" style="26" customWidth="1"/>
    <col min="461" max="461" width="15.140625" style="26" customWidth="1"/>
    <col min="462" max="462" width="15.7109375" style="26" customWidth="1"/>
    <col min="463" max="463" width="16" style="26" customWidth="1"/>
    <col min="464" max="464" width="13.7109375" style="26" customWidth="1"/>
    <col min="465" max="465" width="16" style="26" customWidth="1"/>
    <col min="466" max="466" width="15.42578125" style="26" customWidth="1"/>
    <col min="467" max="467" width="14" style="26" customWidth="1"/>
    <col min="468" max="468" width="14.5703125" style="26" customWidth="1"/>
    <col min="469" max="469" width="14.7109375" style="26" customWidth="1"/>
    <col min="470" max="470" width="13.28515625" style="26" customWidth="1"/>
    <col min="471" max="471" width="16.7109375" style="26" customWidth="1"/>
    <col min="472" max="472" width="16.42578125" style="26" customWidth="1"/>
    <col min="473" max="473" width="17.140625" style="26" customWidth="1"/>
    <col min="474" max="474" width="18" style="26" customWidth="1"/>
    <col min="475" max="475" width="16.28515625" style="26" customWidth="1"/>
    <col min="476" max="476" width="15.85546875" style="26" customWidth="1"/>
    <col min="477" max="477" width="21.7109375" style="26" customWidth="1"/>
    <col min="478" max="478" width="15" style="26" customWidth="1"/>
    <col min="479" max="479" width="14.7109375" style="26" customWidth="1"/>
    <col min="480" max="707" width="7.28515625" style="26"/>
    <col min="708" max="708" width="11.140625" style="26" customWidth="1"/>
    <col min="709" max="709" width="52.42578125" style="26" customWidth="1"/>
    <col min="710" max="711" width="19.140625" style="26" customWidth="1"/>
    <col min="712" max="712" width="15.140625" style="26" customWidth="1"/>
    <col min="713" max="713" width="15.28515625" style="26" customWidth="1"/>
    <col min="714" max="714" width="14.42578125" style="26" customWidth="1"/>
    <col min="715" max="715" width="12.7109375" style="26" bestFit="1" customWidth="1"/>
    <col min="716" max="716" width="14.7109375" style="26" customWidth="1"/>
    <col min="717" max="717" width="15.140625" style="26" customWidth="1"/>
    <col min="718" max="718" width="15.7109375" style="26" customWidth="1"/>
    <col min="719" max="719" width="16" style="26" customWidth="1"/>
    <col min="720" max="720" width="13.7109375" style="26" customWidth="1"/>
    <col min="721" max="721" width="16" style="26" customWidth="1"/>
    <col min="722" max="722" width="15.42578125" style="26" customWidth="1"/>
    <col min="723" max="723" width="14" style="26" customWidth="1"/>
    <col min="724" max="724" width="14.5703125" style="26" customWidth="1"/>
    <col min="725" max="725" width="14.7109375" style="26" customWidth="1"/>
    <col min="726" max="726" width="13.28515625" style="26" customWidth="1"/>
    <col min="727" max="727" width="16.7109375" style="26" customWidth="1"/>
    <col min="728" max="728" width="16.42578125" style="26" customWidth="1"/>
    <col min="729" max="729" width="17.140625" style="26" customWidth="1"/>
    <col min="730" max="730" width="18" style="26" customWidth="1"/>
    <col min="731" max="731" width="16.28515625" style="26" customWidth="1"/>
    <col min="732" max="732" width="15.85546875" style="26" customWidth="1"/>
    <col min="733" max="733" width="21.7109375" style="26" customWidth="1"/>
    <col min="734" max="734" width="15" style="26" customWidth="1"/>
    <col min="735" max="735" width="14.7109375" style="26" customWidth="1"/>
    <col min="736" max="963" width="7.28515625" style="26"/>
    <col min="964" max="964" width="11.140625" style="26" customWidth="1"/>
    <col min="965" max="965" width="52.42578125" style="26" customWidth="1"/>
    <col min="966" max="967" width="19.140625" style="26" customWidth="1"/>
    <col min="968" max="968" width="15.140625" style="26" customWidth="1"/>
    <col min="969" max="969" width="15.28515625" style="26" customWidth="1"/>
    <col min="970" max="970" width="14.42578125" style="26" customWidth="1"/>
    <col min="971" max="971" width="12.7109375" style="26" bestFit="1" customWidth="1"/>
    <col min="972" max="972" width="14.7109375" style="26" customWidth="1"/>
    <col min="973" max="973" width="15.140625" style="26" customWidth="1"/>
    <col min="974" max="974" width="15.7109375" style="26" customWidth="1"/>
    <col min="975" max="975" width="16" style="26" customWidth="1"/>
    <col min="976" max="976" width="13.7109375" style="26" customWidth="1"/>
    <col min="977" max="977" width="16" style="26" customWidth="1"/>
    <col min="978" max="978" width="15.42578125" style="26" customWidth="1"/>
    <col min="979" max="979" width="14" style="26" customWidth="1"/>
    <col min="980" max="980" width="14.5703125" style="26" customWidth="1"/>
    <col min="981" max="981" width="14.7109375" style="26" customWidth="1"/>
    <col min="982" max="982" width="13.28515625" style="26" customWidth="1"/>
    <col min="983" max="983" width="16.7109375" style="26" customWidth="1"/>
    <col min="984" max="984" width="16.42578125" style="26" customWidth="1"/>
    <col min="985" max="985" width="17.140625" style="26" customWidth="1"/>
    <col min="986" max="986" width="18" style="26" customWidth="1"/>
    <col min="987" max="987" width="16.28515625" style="26" customWidth="1"/>
    <col min="988" max="988" width="15.85546875" style="26" customWidth="1"/>
    <col min="989" max="989" width="21.7109375" style="26" customWidth="1"/>
    <col min="990" max="990" width="15" style="26" customWidth="1"/>
    <col min="991" max="991" width="14.7109375" style="26" customWidth="1"/>
    <col min="992" max="1219" width="7.28515625" style="26"/>
    <col min="1220" max="1220" width="11.140625" style="26" customWidth="1"/>
    <col min="1221" max="1221" width="52.42578125" style="26" customWidth="1"/>
    <col min="1222" max="1223" width="19.140625" style="26" customWidth="1"/>
    <col min="1224" max="1224" width="15.140625" style="26" customWidth="1"/>
    <col min="1225" max="1225" width="15.28515625" style="26" customWidth="1"/>
    <col min="1226" max="1226" width="14.42578125" style="26" customWidth="1"/>
    <col min="1227" max="1227" width="12.7109375" style="26" bestFit="1" customWidth="1"/>
    <col min="1228" max="1228" width="14.7109375" style="26" customWidth="1"/>
    <col min="1229" max="1229" width="15.140625" style="26" customWidth="1"/>
    <col min="1230" max="1230" width="15.7109375" style="26" customWidth="1"/>
    <col min="1231" max="1231" width="16" style="26" customWidth="1"/>
    <col min="1232" max="1232" width="13.7109375" style="26" customWidth="1"/>
    <col min="1233" max="1233" width="16" style="26" customWidth="1"/>
    <col min="1234" max="1234" width="15.42578125" style="26" customWidth="1"/>
    <col min="1235" max="1235" width="14" style="26" customWidth="1"/>
    <col min="1236" max="1236" width="14.5703125" style="26" customWidth="1"/>
    <col min="1237" max="1237" width="14.7109375" style="26" customWidth="1"/>
    <col min="1238" max="1238" width="13.28515625" style="26" customWidth="1"/>
    <col min="1239" max="1239" width="16.7109375" style="26" customWidth="1"/>
    <col min="1240" max="1240" width="16.42578125" style="26" customWidth="1"/>
    <col min="1241" max="1241" width="17.140625" style="26" customWidth="1"/>
    <col min="1242" max="1242" width="18" style="26" customWidth="1"/>
    <col min="1243" max="1243" width="16.28515625" style="26" customWidth="1"/>
    <col min="1244" max="1244" width="15.85546875" style="26" customWidth="1"/>
    <col min="1245" max="1245" width="21.7109375" style="26" customWidth="1"/>
    <col min="1246" max="1246" width="15" style="26" customWidth="1"/>
    <col min="1247" max="1247" width="14.7109375" style="26" customWidth="1"/>
    <col min="1248" max="1475" width="7.28515625" style="26"/>
    <col min="1476" max="1476" width="11.140625" style="26" customWidth="1"/>
    <col min="1477" max="1477" width="52.42578125" style="26" customWidth="1"/>
    <col min="1478" max="1479" width="19.140625" style="26" customWidth="1"/>
    <col min="1480" max="1480" width="15.140625" style="26" customWidth="1"/>
    <col min="1481" max="1481" width="15.28515625" style="26" customWidth="1"/>
    <col min="1482" max="1482" width="14.42578125" style="26" customWidth="1"/>
    <col min="1483" max="1483" width="12.7109375" style="26" bestFit="1" customWidth="1"/>
    <col min="1484" max="1484" width="14.7109375" style="26" customWidth="1"/>
    <col min="1485" max="1485" width="15.140625" style="26" customWidth="1"/>
    <col min="1486" max="1486" width="15.7109375" style="26" customWidth="1"/>
    <col min="1487" max="1487" width="16" style="26" customWidth="1"/>
    <col min="1488" max="1488" width="13.7109375" style="26" customWidth="1"/>
    <col min="1489" max="1489" width="16" style="26" customWidth="1"/>
    <col min="1490" max="1490" width="15.42578125" style="26" customWidth="1"/>
    <col min="1491" max="1491" width="14" style="26" customWidth="1"/>
    <col min="1492" max="1492" width="14.5703125" style="26" customWidth="1"/>
    <col min="1493" max="1493" width="14.7109375" style="26" customWidth="1"/>
    <col min="1494" max="1494" width="13.28515625" style="26" customWidth="1"/>
    <col min="1495" max="1495" width="16.7109375" style="26" customWidth="1"/>
    <col min="1496" max="1496" width="16.42578125" style="26" customWidth="1"/>
    <col min="1497" max="1497" width="17.140625" style="26" customWidth="1"/>
    <col min="1498" max="1498" width="18" style="26" customWidth="1"/>
    <col min="1499" max="1499" width="16.28515625" style="26" customWidth="1"/>
    <col min="1500" max="1500" width="15.85546875" style="26" customWidth="1"/>
    <col min="1501" max="1501" width="21.7109375" style="26" customWidth="1"/>
    <col min="1502" max="1502" width="15" style="26" customWidth="1"/>
    <col min="1503" max="1503" width="14.7109375" style="26" customWidth="1"/>
    <col min="1504" max="1731" width="7.28515625" style="26"/>
    <col min="1732" max="1732" width="11.140625" style="26" customWidth="1"/>
    <col min="1733" max="1733" width="52.42578125" style="26" customWidth="1"/>
    <col min="1734" max="1735" width="19.140625" style="26" customWidth="1"/>
    <col min="1736" max="1736" width="15.140625" style="26" customWidth="1"/>
    <col min="1737" max="1737" width="15.28515625" style="26" customWidth="1"/>
    <col min="1738" max="1738" width="14.42578125" style="26" customWidth="1"/>
    <col min="1739" max="1739" width="12.7109375" style="26" bestFit="1" customWidth="1"/>
    <col min="1740" max="1740" width="14.7109375" style="26" customWidth="1"/>
    <col min="1741" max="1741" width="15.140625" style="26" customWidth="1"/>
    <col min="1742" max="1742" width="15.7109375" style="26" customWidth="1"/>
    <col min="1743" max="1743" width="16" style="26" customWidth="1"/>
    <col min="1744" max="1744" width="13.7109375" style="26" customWidth="1"/>
    <col min="1745" max="1745" width="16" style="26" customWidth="1"/>
    <col min="1746" max="1746" width="15.42578125" style="26" customWidth="1"/>
    <col min="1747" max="1747" width="14" style="26" customWidth="1"/>
    <col min="1748" max="1748" width="14.5703125" style="26" customWidth="1"/>
    <col min="1749" max="1749" width="14.7109375" style="26" customWidth="1"/>
    <col min="1750" max="1750" width="13.28515625" style="26" customWidth="1"/>
    <col min="1751" max="1751" width="16.7109375" style="26" customWidth="1"/>
    <col min="1752" max="1752" width="16.42578125" style="26" customWidth="1"/>
    <col min="1753" max="1753" width="17.140625" style="26" customWidth="1"/>
    <col min="1754" max="1754" width="18" style="26" customWidth="1"/>
    <col min="1755" max="1755" width="16.28515625" style="26" customWidth="1"/>
    <col min="1756" max="1756" width="15.85546875" style="26" customWidth="1"/>
    <col min="1757" max="1757" width="21.7109375" style="26" customWidth="1"/>
    <col min="1758" max="1758" width="15" style="26" customWidth="1"/>
    <col min="1759" max="1759" width="14.7109375" style="26" customWidth="1"/>
    <col min="1760" max="1987" width="7.28515625" style="26"/>
    <col min="1988" max="1988" width="11.140625" style="26" customWidth="1"/>
    <col min="1989" max="1989" width="52.42578125" style="26" customWidth="1"/>
    <col min="1990" max="1991" width="19.140625" style="26" customWidth="1"/>
    <col min="1992" max="1992" width="15.140625" style="26" customWidth="1"/>
    <col min="1993" max="1993" width="15.28515625" style="26" customWidth="1"/>
    <col min="1994" max="1994" width="14.42578125" style="26" customWidth="1"/>
    <col min="1995" max="1995" width="12.7109375" style="26" bestFit="1" customWidth="1"/>
    <col min="1996" max="1996" width="14.7109375" style="26" customWidth="1"/>
    <col min="1997" max="1997" width="15.140625" style="26" customWidth="1"/>
    <col min="1998" max="1998" width="15.7109375" style="26" customWidth="1"/>
    <col min="1999" max="1999" width="16" style="26" customWidth="1"/>
    <col min="2000" max="2000" width="13.7109375" style="26" customWidth="1"/>
    <col min="2001" max="2001" width="16" style="26" customWidth="1"/>
    <col min="2002" max="2002" width="15.42578125" style="26" customWidth="1"/>
    <col min="2003" max="2003" width="14" style="26" customWidth="1"/>
    <col min="2004" max="2004" width="14.5703125" style="26" customWidth="1"/>
    <col min="2005" max="2005" width="14.7109375" style="26" customWidth="1"/>
    <col min="2006" max="2006" width="13.28515625" style="26" customWidth="1"/>
    <col min="2007" max="2007" width="16.7109375" style="26" customWidth="1"/>
    <col min="2008" max="2008" width="16.42578125" style="26" customWidth="1"/>
    <col min="2009" max="2009" width="17.140625" style="26" customWidth="1"/>
    <col min="2010" max="2010" width="18" style="26" customWidth="1"/>
    <col min="2011" max="2011" width="16.28515625" style="26" customWidth="1"/>
    <col min="2012" max="2012" width="15.85546875" style="26" customWidth="1"/>
    <col min="2013" max="2013" width="21.7109375" style="26" customWidth="1"/>
    <col min="2014" max="2014" width="15" style="26" customWidth="1"/>
    <col min="2015" max="2015" width="14.7109375" style="26" customWidth="1"/>
    <col min="2016" max="2243" width="7.28515625" style="26"/>
    <col min="2244" max="2244" width="11.140625" style="26" customWidth="1"/>
    <col min="2245" max="2245" width="52.42578125" style="26" customWidth="1"/>
    <col min="2246" max="2247" width="19.140625" style="26" customWidth="1"/>
    <col min="2248" max="2248" width="15.140625" style="26" customWidth="1"/>
    <col min="2249" max="2249" width="15.28515625" style="26" customWidth="1"/>
    <col min="2250" max="2250" width="14.42578125" style="26" customWidth="1"/>
    <col min="2251" max="2251" width="12.7109375" style="26" bestFit="1" customWidth="1"/>
    <col min="2252" max="2252" width="14.7109375" style="26" customWidth="1"/>
    <col min="2253" max="2253" width="15.140625" style="26" customWidth="1"/>
    <col min="2254" max="2254" width="15.7109375" style="26" customWidth="1"/>
    <col min="2255" max="2255" width="16" style="26" customWidth="1"/>
    <col min="2256" max="2256" width="13.7109375" style="26" customWidth="1"/>
    <col min="2257" max="2257" width="16" style="26" customWidth="1"/>
    <col min="2258" max="2258" width="15.42578125" style="26" customWidth="1"/>
    <col min="2259" max="2259" width="14" style="26" customWidth="1"/>
    <col min="2260" max="2260" width="14.5703125" style="26" customWidth="1"/>
    <col min="2261" max="2261" width="14.7109375" style="26" customWidth="1"/>
    <col min="2262" max="2262" width="13.28515625" style="26" customWidth="1"/>
    <col min="2263" max="2263" width="16.7109375" style="26" customWidth="1"/>
    <col min="2264" max="2264" width="16.42578125" style="26" customWidth="1"/>
    <col min="2265" max="2265" width="17.140625" style="26" customWidth="1"/>
    <col min="2266" max="2266" width="18" style="26" customWidth="1"/>
    <col min="2267" max="2267" width="16.28515625" style="26" customWidth="1"/>
    <col min="2268" max="2268" width="15.85546875" style="26" customWidth="1"/>
    <col min="2269" max="2269" width="21.7109375" style="26" customWidth="1"/>
    <col min="2270" max="2270" width="15" style="26" customWidth="1"/>
    <col min="2271" max="2271" width="14.7109375" style="26" customWidth="1"/>
    <col min="2272" max="2499" width="7.28515625" style="26"/>
    <col min="2500" max="2500" width="11.140625" style="26" customWidth="1"/>
    <col min="2501" max="2501" width="52.42578125" style="26" customWidth="1"/>
    <col min="2502" max="2503" width="19.140625" style="26" customWidth="1"/>
    <col min="2504" max="2504" width="15.140625" style="26" customWidth="1"/>
    <col min="2505" max="2505" width="15.28515625" style="26" customWidth="1"/>
    <col min="2506" max="2506" width="14.42578125" style="26" customWidth="1"/>
    <col min="2507" max="2507" width="12.7109375" style="26" bestFit="1" customWidth="1"/>
    <col min="2508" max="2508" width="14.7109375" style="26" customWidth="1"/>
    <col min="2509" max="2509" width="15.140625" style="26" customWidth="1"/>
    <col min="2510" max="2510" width="15.7109375" style="26" customWidth="1"/>
    <col min="2511" max="2511" width="16" style="26" customWidth="1"/>
    <col min="2512" max="2512" width="13.7109375" style="26" customWidth="1"/>
    <col min="2513" max="2513" width="16" style="26" customWidth="1"/>
    <col min="2514" max="2514" width="15.42578125" style="26" customWidth="1"/>
    <col min="2515" max="2515" width="14" style="26" customWidth="1"/>
    <col min="2516" max="2516" width="14.5703125" style="26" customWidth="1"/>
    <col min="2517" max="2517" width="14.7109375" style="26" customWidth="1"/>
    <col min="2518" max="2518" width="13.28515625" style="26" customWidth="1"/>
    <col min="2519" max="2519" width="16.7109375" style="26" customWidth="1"/>
    <col min="2520" max="2520" width="16.42578125" style="26" customWidth="1"/>
    <col min="2521" max="2521" width="17.140625" style="26" customWidth="1"/>
    <col min="2522" max="2522" width="18" style="26" customWidth="1"/>
    <col min="2523" max="2523" width="16.28515625" style="26" customWidth="1"/>
    <col min="2524" max="2524" width="15.85546875" style="26" customWidth="1"/>
    <col min="2525" max="2525" width="21.7109375" style="26" customWidth="1"/>
    <col min="2526" max="2526" width="15" style="26" customWidth="1"/>
    <col min="2527" max="2527" width="14.7109375" style="26" customWidth="1"/>
    <col min="2528" max="2755" width="7.28515625" style="26"/>
    <col min="2756" max="2756" width="11.140625" style="26" customWidth="1"/>
    <col min="2757" max="2757" width="52.42578125" style="26" customWidth="1"/>
    <col min="2758" max="2759" width="19.140625" style="26" customWidth="1"/>
    <col min="2760" max="2760" width="15.140625" style="26" customWidth="1"/>
    <col min="2761" max="2761" width="15.28515625" style="26" customWidth="1"/>
    <col min="2762" max="2762" width="14.42578125" style="26" customWidth="1"/>
    <col min="2763" max="2763" width="12.7109375" style="26" bestFit="1" customWidth="1"/>
    <col min="2764" max="2764" width="14.7109375" style="26" customWidth="1"/>
    <col min="2765" max="2765" width="15.140625" style="26" customWidth="1"/>
    <col min="2766" max="2766" width="15.7109375" style="26" customWidth="1"/>
    <col min="2767" max="2767" width="16" style="26" customWidth="1"/>
    <col min="2768" max="2768" width="13.7109375" style="26" customWidth="1"/>
    <col min="2769" max="2769" width="16" style="26" customWidth="1"/>
    <col min="2770" max="2770" width="15.42578125" style="26" customWidth="1"/>
    <col min="2771" max="2771" width="14" style="26" customWidth="1"/>
    <col min="2772" max="2772" width="14.5703125" style="26" customWidth="1"/>
    <col min="2773" max="2773" width="14.7109375" style="26" customWidth="1"/>
    <col min="2774" max="2774" width="13.28515625" style="26" customWidth="1"/>
    <col min="2775" max="2775" width="16.7109375" style="26" customWidth="1"/>
    <col min="2776" max="2776" width="16.42578125" style="26" customWidth="1"/>
    <col min="2777" max="2777" width="17.140625" style="26" customWidth="1"/>
    <col min="2778" max="2778" width="18" style="26" customWidth="1"/>
    <col min="2779" max="2779" width="16.28515625" style="26" customWidth="1"/>
    <col min="2780" max="2780" width="15.85546875" style="26" customWidth="1"/>
    <col min="2781" max="2781" width="21.7109375" style="26" customWidth="1"/>
    <col min="2782" max="2782" width="15" style="26" customWidth="1"/>
    <col min="2783" max="2783" width="14.7109375" style="26" customWidth="1"/>
    <col min="2784" max="3011" width="7.28515625" style="26"/>
    <col min="3012" max="3012" width="11.140625" style="26" customWidth="1"/>
    <col min="3013" max="3013" width="52.42578125" style="26" customWidth="1"/>
    <col min="3014" max="3015" width="19.140625" style="26" customWidth="1"/>
    <col min="3016" max="3016" width="15.140625" style="26" customWidth="1"/>
    <col min="3017" max="3017" width="15.28515625" style="26" customWidth="1"/>
    <col min="3018" max="3018" width="14.42578125" style="26" customWidth="1"/>
    <col min="3019" max="3019" width="12.7109375" style="26" bestFit="1" customWidth="1"/>
    <col min="3020" max="3020" width="14.7109375" style="26" customWidth="1"/>
    <col min="3021" max="3021" width="15.140625" style="26" customWidth="1"/>
    <col min="3022" max="3022" width="15.7109375" style="26" customWidth="1"/>
    <col min="3023" max="3023" width="16" style="26" customWidth="1"/>
    <col min="3024" max="3024" width="13.7109375" style="26" customWidth="1"/>
    <col min="3025" max="3025" width="16" style="26" customWidth="1"/>
    <col min="3026" max="3026" width="15.42578125" style="26" customWidth="1"/>
    <col min="3027" max="3027" width="14" style="26" customWidth="1"/>
    <col min="3028" max="3028" width="14.5703125" style="26" customWidth="1"/>
    <col min="3029" max="3029" width="14.7109375" style="26" customWidth="1"/>
    <col min="3030" max="3030" width="13.28515625" style="26" customWidth="1"/>
    <col min="3031" max="3031" width="16.7109375" style="26" customWidth="1"/>
    <col min="3032" max="3032" width="16.42578125" style="26" customWidth="1"/>
    <col min="3033" max="3033" width="17.140625" style="26" customWidth="1"/>
    <col min="3034" max="3034" width="18" style="26" customWidth="1"/>
    <col min="3035" max="3035" width="16.28515625" style="26" customWidth="1"/>
    <col min="3036" max="3036" width="15.85546875" style="26" customWidth="1"/>
    <col min="3037" max="3037" width="21.7109375" style="26" customWidth="1"/>
    <col min="3038" max="3038" width="15" style="26" customWidth="1"/>
    <col min="3039" max="3039" width="14.7109375" style="26" customWidth="1"/>
    <col min="3040" max="3267" width="7.28515625" style="26"/>
    <col min="3268" max="3268" width="11.140625" style="26" customWidth="1"/>
    <col min="3269" max="3269" width="52.42578125" style="26" customWidth="1"/>
    <col min="3270" max="3271" width="19.140625" style="26" customWidth="1"/>
    <col min="3272" max="3272" width="15.140625" style="26" customWidth="1"/>
    <col min="3273" max="3273" width="15.28515625" style="26" customWidth="1"/>
    <col min="3274" max="3274" width="14.42578125" style="26" customWidth="1"/>
    <col min="3275" max="3275" width="12.7109375" style="26" bestFit="1" customWidth="1"/>
    <col min="3276" max="3276" width="14.7109375" style="26" customWidth="1"/>
    <col min="3277" max="3277" width="15.140625" style="26" customWidth="1"/>
    <col min="3278" max="3278" width="15.7109375" style="26" customWidth="1"/>
    <col min="3279" max="3279" width="16" style="26" customWidth="1"/>
    <col min="3280" max="3280" width="13.7109375" style="26" customWidth="1"/>
    <col min="3281" max="3281" width="16" style="26" customWidth="1"/>
    <col min="3282" max="3282" width="15.42578125" style="26" customWidth="1"/>
    <col min="3283" max="3283" width="14" style="26" customWidth="1"/>
    <col min="3284" max="3284" width="14.5703125" style="26" customWidth="1"/>
    <col min="3285" max="3285" width="14.7109375" style="26" customWidth="1"/>
    <col min="3286" max="3286" width="13.28515625" style="26" customWidth="1"/>
    <col min="3287" max="3287" width="16.7109375" style="26" customWidth="1"/>
    <col min="3288" max="3288" width="16.42578125" style="26" customWidth="1"/>
    <col min="3289" max="3289" width="17.140625" style="26" customWidth="1"/>
    <col min="3290" max="3290" width="18" style="26" customWidth="1"/>
    <col min="3291" max="3291" width="16.28515625" style="26" customWidth="1"/>
    <col min="3292" max="3292" width="15.85546875" style="26" customWidth="1"/>
    <col min="3293" max="3293" width="21.7109375" style="26" customWidth="1"/>
    <col min="3294" max="3294" width="15" style="26" customWidth="1"/>
    <col min="3295" max="3295" width="14.7109375" style="26" customWidth="1"/>
    <col min="3296" max="3523" width="7.28515625" style="26"/>
    <col min="3524" max="3524" width="11.140625" style="26" customWidth="1"/>
    <col min="3525" max="3525" width="52.42578125" style="26" customWidth="1"/>
    <col min="3526" max="3527" width="19.140625" style="26" customWidth="1"/>
    <col min="3528" max="3528" width="15.140625" style="26" customWidth="1"/>
    <col min="3529" max="3529" width="15.28515625" style="26" customWidth="1"/>
    <col min="3530" max="3530" width="14.42578125" style="26" customWidth="1"/>
    <col min="3531" max="3531" width="12.7109375" style="26" bestFit="1" customWidth="1"/>
    <col min="3532" max="3532" width="14.7109375" style="26" customWidth="1"/>
    <col min="3533" max="3533" width="15.140625" style="26" customWidth="1"/>
    <col min="3534" max="3534" width="15.7109375" style="26" customWidth="1"/>
    <col min="3535" max="3535" width="16" style="26" customWidth="1"/>
    <col min="3536" max="3536" width="13.7109375" style="26" customWidth="1"/>
    <col min="3537" max="3537" width="16" style="26" customWidth="1"/>
    <col min="3538" max="3538" width="15.42578125" style="26" customWidth="1"/>
    <col min="3539" max="3539" width="14" style="26" customWidth="1"/>
    <col min="3540" max="3540" width="14.5703125" style="26" customWidth="1"/>
    <col min="3541" max="3541" width="14.7109375" style="26" customWidth="1"/>
    <col min="3542" max="3542" width="13.28515625" style="26" customWidth="1"/>
    <col min="3543" max="3543" width="16.7109375" style="26" customWidth="1"/>
    <col min="3544" max="3544" width="16.42578125" style="26" customWidth="1"/>
    <col min="3545" max="3545" width="17.140625" style="26" customWidth="1"/>
    <col min="3546" max="3546" width="18" style="26" customWidth="1"/>
    <col min="3547" max="3547" width="16.28515625" style="26" customWidth="1"/>
    <col min="3548" max="3548" width="15.85546875" style="26" customWidth="1"/>
    <col min="3549" max="3549" width="21.7109375" style="26" customWidth="1"/>
    <col min="3550" max="3550" width="15" style="26" customWidth="1"/>
    <col min="3551" max="3551" width="14.7109375" style="26" customWidth="1"/>
    <col min="3552" max="3779" width="7.28515625" style="26"/>
    <col min="3780" max="3780" width="11.140625" style="26" customWidth="1"/>
    <col min="3781" max="3781" width="52.42578125" style="26" customWidth="1"/>
    <col min="3782" max="3783" width="19.140625" style="26" customWidth="1"/>
    <col min="3784" max="3784" width="15.140625" style="26" customWidth="1"/>
    <col min="3785" max="3785" width="15.28515625" style="26" customWidth="1"/>
    <col min="3786" max="3786" width="14.42578125" style="26" customWidth="1"/>
    <col min="3787" max="3787" width="12.7109375" style="26" bestFit="1" customWidth="1"/>
    <col min="3788" max="3788" width="14.7109375" style="26" customWidth="1"/>
    <col min="3789" max="3789" width="15.140625" style="26" customWidth="1"/>
    <col min="3790" max="3790" width="15.7109375" style="26" customWidth="1"/>
    <col min="3791" max="3791" width="16" style="26" customWidth="1"/>
    <col min="3792" max="3792" width="13.7109375" style="26" customWidth="1"/>
    <col min="3793" max="3793" width="16" style="26" customWidth="1"/>
    <col min="3794" max="3794" width="15.42578125" style="26" customWidth="1"/>
    <col min="3795" max="3795" width="14" style="26" customWidth="1"/>
    <col min="3796" max="3796" width="14.5703125" style="26" customWidth="1"/>
    <col min="3797" max="3797" width="14.7109375" style="26" customWidth="1"/>
    <col min="3798" max="3798" width="13.28515625" style="26" customWidth="1"/>
    <col min="3799" max="3799" width="16.7109375" style="26" customWidth="1"/>
    <col min="3800" max="3800" width="16.42578125" style="26" customWidth="1"/>
    <col min="3801" max="3801" width="17.140625" style="26" customWidth="1"/>
    <col min="3802" max="3802" width="18" style="26" customWidth="1"/>
    <col min="3803" max="3803" width="16.28515625" style="26" customWidth="1"/>
    <col min="3804" max="3804" width="15.85546875" style="26" customWidth="1"/>
    <col min="3805" max="3805" width="21.7109375" style="26" customWidth="1"/>
    <col min="3806" max="3806" width="15" style="26" customWidth="1"/>
    <col min="3807" max="3807" width="14.7109375" style="26" customWidth="1"/>
    <col min="3808" max="4035" width="7.28515625" style="26"/>
    <col min="4036" max="4036" width="11.140625" style="26" customWidth="1"/>
    <col min="4037" max="4037" width="52.42578125" style="26" customWidth="1"/>
    <col min="4038" max="4039" width="19.140625" style="26" customWidth="1"/>
    <col min="4040" max="4040" width="15.140625" style="26" customWidth="1"/>
    <col min="4041" max="4041" width="15.28515625" style="26" customWidth="1"/>
    <col min="4042" max="4042" width="14.42578125" style="26" customWidth="1"/>
    <col min="4043" max="4043" width="12.7109375" style="26" bestFit="1" customWidth="1"/>
    <col min="4044" max="4044" width="14.7109375" style="26" customWidth="1"/>
    <col min="4045" max="4045" width="15.140625" style="26" customWidth="1"/>
    <col min="4046" max="4046" width="15.7109375" style="26" customWidth="1"/>
    <col min="4047" max="4047" width="16" style="26" customWidth="1"/>
    <col min="4048" max="4048" width="13.7109375" style="26" customWidth="1"/>
    <col min="4049" max="4049" width="16" style="26" customWidth="1"/>
    <col min="4050" max="4050" width="15.42578125" style="26" customWidth="1"/>
    <col min="4051" max="4051" width="14" style="26" customWidth="1"/>
    <col min="4052" max="4052" width="14.5703125" style="26" customWidth="1"/>
    <col min="4053" max="4053" width="14.7109375" style="26" customWidth="1"/>
    <col min="4054" max="4054" width="13.28515625" style="26" customWidth="1"/>
    <col min="4055" max="4055" width="16.7109375" style="26" customWidth="1"/>
    <col min="4056" max="4056" width="16.42578125" style="26" customWidth="1"/>
    <col min="4057" max="4057" width="17.140625" style="26" customWidth="1"/>
    <col min="4058" max="4058" width="18" style="26" customWidth="1"/>
    <col min="4059" max="4059" width="16.28515625" style="26" customWidth="1"/>
    <col min="4060" max="4060" width="15.85546875" style="26" customWidth="1"/>
    <col min="4061" max="4061" width="21.7109375" style="26" customWidth="1"/>
    <col min="4062" max="4062" width="15" style="26" customWidth="1"/>
    <col min="4063" max="4063" width="14.7109375" style="26" customWidth="1"/>
    <col min="4064" max="4291" width="7.28515625" style="26"/>
    <col min="4292" max="4292" width="11.140625" style="26" customWidth="1"/>
    <col min="4293" max="4293" width="52.42578125" style="26" customWidth="1"/>
    <col min="4294" max="4295" width="19.140625" style="26" customWidth="1"/>
    <col min="4296" max="4296" width="15.140625" style="26" customWidth="1"/>
    <col min="4297" max="4297" width="15.28515625" style="26" customWidth="1"/>
    <col min="4298" max="4298" width="14.42578125" style="26" customWidth="1"/>
    <col min="4299" max="4299" width="12.7109375" style="26" bestFit="1" customWidth="1"/>
    <col min="4300" max="4300" width="14.7109375" style="26" customWidth="1"/>
    <col min="4301" max="4301" width="15.140625" style="26" customWidth="1"/>
    <col min="4302" max="4302" width="15.7109375" style="26" customWidth="1"/>
    <col min="4303" max="4303" width="16" style="26" customWidth="1"/>
    <col min="4304" max="4304" width="13.7109375" style="26" customWidth="1"/>
    <col min="4305" max="4305" width="16" style="26" customWidth="1"/>
    <col min="4306" max="4306" width="15.42578125" style="26" customWidth="1"/>
    <col min="4307" max="4307" width="14" style="26" customWidth="1"/>
    <col min="4308" max="4308" width="14.5703125" style="26" customWidth="1"/>
    <col min="4309" max="4309" width="14.7109375" style="26" customWidth="1"/>
    <col min="4310" max="4310" width="13.28515625" style="26" customWidth="1"/>
    <col min="4311" max="4311" width="16.7109375" style="26" customWidth="1"/>
    <col min="4312" max="4312" width="16.42578125" style="26" customWidth="1"/>
    <col min="4313" max="4313" width="17.140625" style="26" customWidth="1"/>
    <col min="4314" max="4314" width="18" style="26" customWidth="1"/>
    <col min="4315" max="4315" width="16.28515625" style="26" customWidth="1"/>
    <col min="4316" max="4316" width="15.85546875" style="26" customWidth="1"/>
    <col min="4317" max="4317" width="21.7109375" style="26" customWidth="1"/>
    <col min="4318" max="4318" width="15" style="26" customWidth="1"/>
    <col min="4319" max="4319" width="14.7109375" style="26" customWidth="1"/>
    <col min="4320" max="4547" width="7.28515625" style="26"/>
    <col min="4548" max="4548" width="11.140625" style="26" customWidth="1"/>
    <col min="4549" max="4549" width="52.42578125" style="26" customWidth="1"/>
    <col min="4550" max="4551" width="19.140625" style="26" customWidth="1"/>
    <col min="4552" max="4552" width="15.140625" style="26" customWidth="1"/>
    <col min="4553" max="4553" width="15.28515625" style="26" customWidth="1"/>
    <col min="4554" max="4554" width="14.42578125" style="26" customWidth="1"/>
    <col min="4555" max="4555" width="12.7109375" style="26" bestFit="1" customWidth="1"/>
    <col min="4556" max="4556" width="14.7109375" style="26" customWidth="1"/>
    <col min="4557" max="4557" width="15.140625" style="26" customWidth="1"/>
    <col min="4558" max="4558" width="15.7109375" style="26" customWidth="1"/>
    <col min="4559" max="4559" width="16" style="26" customWidth="1"/>
    <col min="4560" max="4560" width="13.7109375" style="26" customWidth="1"/>
    <col min="4561" max="4561" width="16" style="26" customWidth="1"/>
    <col min="4562" max="4562" width="15.42578125" style="26" customWidth="1"/>
    <col min="4563" max="4563" width="14" style="26" customWidth="1"/>
    <col min="4564" max="4564" width="14.5703125" style="26" customWidth="1"/>
    <col min="4565" max="4565" width="14.7109375" style="26" customWidth="1"/>
    <col min="4566" max="4566" width="13.28515625" style="26" customWidth="1"/>
    <col min="4567" max="4567" width="16.7109375" style="26" customWidth="1"/>
    <col min="4568" max="4568" width="16.42578125" style="26" customWidth="1"/>
    <col min="4569" max="4569" width="17.140625" style="26" customWidth="1"/>
    <col min="4570" max="4570" width="18" style="26" customWidth="1"/>
    <col min="4571" max="4571" width="16.28515625" style="26" customWidth="1"/>
    <col min="4572" max="4572" width="15.85546875" style="26" customWidth="1"/>
    <col min="4573" max="4573" width="21.7109375" style="26" customWidth="1"/>
    <col min="4574" max="4574" width="15" style="26" customWidth="1"/>
    <col min="4575" max="4575" width="14.7109375" style="26" customWidth="1"/>
    <col min="4576" max="4803" width="7.28515625" style="26"/>
    <col min="4804" max="4804" width="11.140625" style="26" customWidth="1"/>
    <col min="4805" max="4805" width="52.42578125" style="26" customWidth="1"/>
    <col min="4806" max="4807" width="19.140625" style="26" customWidth="1"/>
    <col min="4808" max="4808" width="15.140625" style="26" customWidth="1"/>
    <col min="4809" max="4809" width="15.28515625" style="26" customWidth="1"/>
    <col min="4810" max="4810" width="14.42578125" style="26" customWidth="1"/>
    <col min="4811" max="4811" width="12.7109375" style="26" bestFit="1" customWidth="1"/>
    <col min="4812" max="4812" width="14.7109375" style="26" customWidth="1"/>
    <col min="4813" max="4813" width="15.140625" style="26" customWidth="1"/>
    <col min="4814" max="4814" width="15.7109375" style="26" customWidth="1"/>
    <col min="4815" max="4815" width="16" style="26" customWidth="1"/>
    <col min="4816" max="4816" width="13.7109375" style="26" customWidth="1"/>
    <col min="4817" max="4817" width="16" style="26" customWidth="1"/>
    <col min="4818" max="4818" width="15.42578125" style="26" customWidth="1"/>
    <col min="4819" max="4819" width="14" style="26" customWidth="1"/>
    <col min="4820" max="4820" width="14.5703125" style="26" customWidth="1"/>
    <col min="4821" max="4821" width="14.7109375" style="26" customWidth="1"/>
    <col min="4822" max="4822" width="13.28515625" style="26" customWidth="1"/>
    <col min="4823" max="4823" width="16.7109375" style="26" customWidth="1"/>
    <col min="4824" max="4824" width="16.42578125" style="26" customWidth="1"/>
    <col min="4825" max="4825" width="17.140625" style="26" customWidth="1"/>
    <col min="4826" max="4826" width="18" style="26" customWidth="1"/>
    <col min="4827" max="4827" width="16.28515625" style="26" customWidth="1"/>
    <col min="4828" max="4828" width="15.85546875" style="26" customWidth="1"/>
    <col min="4829" max="4829" width="21.7109375" style="26" customWidth="1"/>
    <col min="4830" max="4830" width="15" style="26" customWidth="1"/>
    <col min="4831" max="4831" width="14.7109375" style="26" customWidth="1"/>
    <col min="4832" max="5059" width="7.28515625" style="26"/>
    <col min="5060" max="5060" width="11.140625" style="26" customWidth="1"/>
    <col min="5061" max="5061" width="52.42578125" style="26" customWidth="1"/>
    <col min="5062" max="5063" width="19.140625" style="26" customWidth="1"/>
    <col min="5064" max="5064" width="15.140625" style="26" customWidth="1"/>
    <col min="5065" max="5065" width="15.28515625" style="26" customWidth="1"/>
    <col min="5066" max="5066" width="14.42578125" style="26" customWidth="1"/>
    <col min="5067" max="5067" width="12.7109375" style="26" bestFit="1" customWidth="1"/>
    <col min="5068" max="5068" width="14.7109375" style="26" customWidth="1"/>
    <col min="5069" max="5069" width="15.140625" style="26" customWidth="1"/>
    <col min="5070" max="5070" width="15.7109375" style="26" customWidth="1"/>
    <col min="5071" max="5071" width="16" style="26" customWidth="1"/>
    <col min="5072" max="5072" width="13.7109375" style="26" customWidth="1"/>
    <col min="5073" max="5073" width="16" style="26" customWidth="1"/>
    <col min="5074" max="5074" width="15.42578125" style="26" customWidth="1"/>
    <col min="5075" max="5075" width="14" style="26" customWidth="1"/>
    <col min="5076" max="5076" width="14.5703125" style="26" customWidth="1"/>
    <col min="5077" max="5077" width="14.7109375" style="26" customWidth="1"/>
    <col min="5078" max="5078" width="13.28515625" style="26" customWidth="1"/>
    <col min="5079" max="5079" width="16.7109375" style="26" customWidth="1"/>
    <col min="5080" max="5080" width="16.42578125" style="26" customWidth="1"/>
    <col min="5081" max="5081" width="17.140625" style="26" customWidth="1"/>
    <col min="5082" max="5082" width="18" style="26" customWidth="1"/>
    <col min="5083" max="5083" width="16.28515625" style="26" customWidth="1"/>
    <col min="5084" max="5084" width="15.85546875" style="26" customWidth="1"/>
    <col min="5085" max="5085" width="21.7109375" style="26" customWidth="1"/>
    <col min="5086" max="5086" width="15" style="26" customWidth="1"/>
    <col min="5087" max="5087" width="14.7109375" style="26" customWidth="1"/>
    <col min="5088" max="5315" width="7.28515625" style="26"/>
    <col min="5316" max="5316" width="11.140625" style="26" customWidth="1"/>
    <col min="5317" max="5317" width="52.42578125" style="26" customWidth="1"/>
    <col min="5318" max="5319" width="19.140625" style="26" customWidth="1"/>
    <col min="5320" max="5320" width="15.140625" style="26" customWidth="1"/>
    <col min="5321" max="5321" width="15.28515625" style="26" customWidth="1"/>
    <col min="5322" max="5322" width="14.42578125" style="26" customWidth="1"/>
    <col min="5323" max="5323" width="12.7109375" style="26" bestFit="1" customWidth="1"/>
    <col min="5324" max="5324" width="14.7109375" style="26" customWidth="1"/>
    <col min="5325" max="5325" width="15.140625" style="26" customWidth="1"/>
    <col min="5326" max="5326" width="15.7109375" style="26" customWidth="1"/>
    <col min="5327" max="5327" width="16" style="26" customWidth="1"/>
    <col min="5328" max="5328" width="13.7109375" style="26" customWidth="1"/>
    <col min="5329" max="5329" width="16" style="26" customWidth="1"/>
    <col min="5330" max="5330" width="15.42578125" style="26" customWidth="1"/>
    <col min="5331" max="5331" width="14" style="26" customWidth="1"/>
    <col min="5332" max="5332" width="14.5703125" style="26" customWidth="1"/>
    <col min="5333" max="5333" width="14.7109375" style="26" customWidth="1"/>
    <col min="5334" max="5334" width="13.28515625" style="26" customWidth="1"/>
    <col min="5335" max="5335" width="16.7109375" style="26" customWidth="1"/>
    <col min="5336" max="5336" width="16.42578125" style="26" customWidth="1"/>
    <col min="5337" max="5337" width="17.140625" style="26" customWidth="1"/>
    <col min="5338" max="5338" width="18" style="26" customWidth="1"/>
    <col min="5339" max="5339" width="16.28515625" style="26" customWidth="1"/>
    <col min="5340" max="5340" width="15.85546875" style="26" customWidth="1"/>
    <col min="5341" max="5341" width="21.7109375" style="26" customWidth="1"/>
    <col min="5342" max="5342" width="15" style="26" customWidth="1"/>
    <col min="5343" max="5343" width="14.7109375" style="26" customWidth="1"/>
    <col min="5344" max="5571" width="7.28515625" style="26"/>
    <col min="5572" max="5572" width="11.140625" style="26" customWidth="1"/>
    <col min="5573" max="5573" width="52.42578125" style="26" customWidth="1"/>
    <col min="5574" max="5575" width="19.140625" style="26" customWidth="1"/>
    <col min="5576" max="5576" width="15.140625" style="26" customWidth="1"/>
    <col min="5577" max="5577" width="15.28515625" style="26" customWidth="1"/>
    <col min="5578" max="5578" width="14.42578125" style="26" customWidth="1"/>
    <col min="5579" max="5579" width="12.7109375" style="26" bestFit="1" customWidth="1"/>
    <col min="5580" max="5580" width="14.7109375" style="26" customWidth="1"/>
    <col min="5581" max="5581" width="15.140625" style="26" customWidth="1"/>
    <col min="5582" max="5582" width="15.7109375" style="26" customWidth="1"/>
    <col min="5583" max="5583" width="16" style="26" customWidth="1"/>
    <col min="5584" max="5584" width="13.7109375" style="26" customWidth="1"/>
    <col min="5585" max="5585" width="16" style="26" customWidth="1"/>
    <col min="5586" max="5586" width="15.42578125" style="26" customWidth="1"/>
    <col min="5587" max="5587" width="14" style="26" customWidth="1"/>
    <col min="5588" max="5588" width="14.5703125" style="26" customWidth="1"/>
    <col min="5589" max="5589" width="14.7109375" style="26" customWidth="1"/>
    <col min="5590" max="5590" width="13.28515625" style="26" customWidth="1"/>
    <col min="5591" max="5591" width="16.7109375" style="26" customWidth="1"/>
    <col min="5592" max="5592" width="16.42578125" style="26" customWidth="1"/>
    <col min="5593" max="5593" width="17.140625" style="26" customWidth="1"/>
    <col min="5594" max="5594" width="18" style="26" customWidth="1"/>
    <col min="5595" max="5595" width="16.28515625" style="26" customWidth="1"/>
    <col min="5596" max="5596" width="15.85546875" style="26" customWidth="1"/>
    <col min="5597" max="5597" width="21.7109375" style="26" customWidth="1"/>
    <col min="5598" max="5598" width="15" style="26" customWidth="1"/>
    <col min="5599" max="5599" width="14.7109375" style="26" customWidth="1"/>
    <col min="5600" max="5827" width="7.28515625" style="26"/>
    <col min="5828" max="5828" width="11.140625" style="26" customWidth="1"/>
    <col min="5829" max="5829" width="52.42578125" style="26" customWidth="1"/>
    <col min="5830" max="5831" width="19.140625" style="26" customWidth="1"/>
    <col min="5832" max="5832" width="15.140625" style="26" customWidth="1"/>
    <col min="5833" max="5833" width="15.28515625" style="26" customWidth="1"/>
    <col min="5834" max="5834" width="14.42578125" style="26" customWidth="1"/>
    <col min="5835" max="5835" width="12.7109375" style="26" bestFit="1" customWidth="1"/>
    <col min="5836" max="5836" width="14.7109375" style="26" customWidth="1"/>
    <col min="5837" max="5837" width="15.140625" style="26" customWidth="1"/>
    <col min="5838" max="5838" width="15.7109375" style="26" customWidth="1"/>
    <col min="5839" max="5839" width="16" style="26" customWidth="1"/>
    <col min="5840" max="5840" width="13.7109375" style="26" customWidth="1"/>
    <col min="5841" max="5841" width="16" style="26" customWidth="1"/>
    <col min="5842" max="5842" width="15.42578125" style="26" customWidth="1"/>
    <col min="5843" max="5843" width="14" style="26" customWidth="1"/>
    <col min="5844" max="5844" width="14.5703125" style="26" customWidth="1"/>
    <col min="5845" max="5845" width="14.7109375" style="26" customWidth="1"/>
    <col min="5846" max="5846" width="13.28515625" style="26" customWidth="1"/>
    <col min="5847" max="5847" width="16.7109375" style="26" customWidth="1"/>
    <col min="5848" max="5848" width="16.42578125" style="26" customWidth="1"/>
    <col min="5849" max="5849" width="17.140625" style="26" customWidth="1"/>
    <col min="5850" max="5850" width="18" style="26" customWidth="1"/>
    <col min="5851" max="5851" width="16.28515625" style="26" customWidth="1"/>
    <col min="5852" max="5852" width="15.85546875" style="26" customWidth="1"/>
    <col min="5853" max="5853" width="21.7109375" style="26" customWidth="1"/>
    <col min="5854" max="5854" width="15" style="26" customWidth="1"/>
    <col min="5855" max="5855" width="14.7109375" style="26" customWidth="1"/>
    <col min="5856" max="6083" width="7.28515625" style="26"/>
    <col min="6084" max="6084" width="11.140625" style="26" customWidth="1"/>
    <col min="6085" max="6085" width="52.42578125" style="26" customWidth="1"/>
    <col min="6086" max="6087" width="19.140625" style="26" customWidth="1"/>
    <col min="6088" max="6088" width="15.140625" style="26" customWidth="1"/>
    <col min="6089" max="6089" width="15.28515625" style="26" customWidth="1"/>
    <col min="6090" max="6090" width="14.42578125" style="26" customWidth="1"/>
    <col min="6091" max="6091" width="12.7109375" style="26" bestFit="1" customWidth="1"/>
    <col min="6092" max="6092" width="14.7109375" style="26" customWidth="1"/>
    <col min="6093" max="6093" width="15.140625" style="26" customWidth="1"/>
    <col min="6094" max="6094" width="15.7109375" style="26" customWidth="1"/>
    <col min="6095" max="6095" width="16" style="26" customWidth="1"/>
    <col min="6096" max="6096" width="13.7109375" style="26" customWidth="1"/>
    <col min="6097" max="6097" width="16" style="26" customWidth="1"/>
    <col min="6098" max="6098" width="15.42578125" style="26" customWidth="1"/>
    <col min="6099" max="6099" width="14" style="26" customWidth="1"/>
    <col min="6100" max="6100" width="14.5703125" style="26" customWidth="1"/>
    <col min="6101" max="6101" width="14.7109375" style="26" customWidth="1"/>
    <col min="6102" max="6102" width="13.28515625" style="26" customWidth="1"/>
    <col min="6103" max="6103" width="16.7109375" style="26" customWidth="1"/>
    <col min="6104" max="6104" width="16.42578125" style="26" customWidth="1"/>
    <col min="6105" max="6105" width="17.140625" style="26" customWidth="1"/>
    <col min="6106" max="6106" width="18" style="26" customWidth="1"/>
    <col min="6107" max="6107" width="16.28515625" style="26" customWidth="1"/>
    <col min="6108" max="6108" width="15.85546875" style="26" customWidth="1"/>
    <col min="6109" max="6109" width="21.7109375" style="26" customWidth="1"/>
    <col min="6110" max="6110" width="15" style="26" customWidth="1"/>
    <col min="6111" max="6111" width="14.7109375" style="26" customWidth="1"/>
    <col min="6112" max="6339" width="7.28515625" style="26"/>
    <col min="6340" max="6340" width="11.140625" style="26" customWidth="1"/>
    <col min="6341" max="6341" width="52.42578125" style="26" customWidth="1"/>
    <col min="6342" max="6343" width="19.140625" style="26" customWidth="1"/>
    <col min="6344" max="6344" width="15.140625" style="26" customWidth="1"/>
    <col min="6345" max="6345" width="15.28515625" style="26" customWidth="1"/>
    <col min="6346" max="6346" width="14.42578125" style="26" customWidth="1"/>
    <col min="6347" max="6347" width="12.7109375" style="26" bestFit="1" customWidth="1"/>
    <col min="6348" max="6348" width="14.7109375" style="26" customWidth="1"/>
    <col min="6349" max="6349" width="15.140625" style="26" customWidth="1"/>
    <col min="6350" max="6350" width="15.7109375" style="26" customWidth="1"/>
    <col min="6351" max="6351" width="16" style="26" customWidth="1"/>
    <col min="6352" max="6352" width="13.7109375" style="26" customWidth="1"/>
    <col min="6353" max="6353" width="16" style="26" customWidth="1"/>
    <col min="6354" max="6354" width="15.42578125" style="26" customWidth="1"/>
    <col min="6355" max="6355" width="14" style="26" customWidth="1"/>
    <col min="6356" max="6356" width="14.5703125" style="26" customWidth="1"/>
    <col min="6357" max="6357" width="14.7109375" style="26" customWidth="1"/>
    <col min="6358" max="6358" width="13.28515625" style="26" customWidth="1"/>
    <col min="6359" max="6359" width="16.7109375" style="26" customWidth="1"/>
    <col min="6360" max="6360" width="16.42578125" style="26" customWidth="1"/>
    <col min="6361" max="6361" width="17.140625" style="26" customWidth="1"/>
    <col min="6362" max="6362" width="18" style="26" customWidth="1"/>
    <col min="6363" max="6363" width="16.28515625" style="26" customWidth="1"/>
    <col min="6364" max="6364" width="15.85546875" style="26" customWidth="1"/>
    <col min="6365" max="6365" width="21.7109375" style="26" customWidth="1"/>
    <col min="6366" max="6366" width="15" style="26" customWidth="1"/>
    <col min="6367" max="6367" width="14.7109375" style="26" customWidth="1"/>
    <col min="6368" max="6595" width="7.28515625" style="26"/>
    <col min="6596" max="6596" width="11.140625" style="26" customWidth="1"/>
    <col min="6597" max="6597" width="52.42578125" style="26" customWidth="1"/>
    <col min="6598" max="6599" width="19.140625" style="26" customWidth="1"/>
    <col min="6600" max="6600" width="15.140625" style="26" customWidth="1"/>
    <col min="6601" max="6601" width="15.28515625" style="26" customWidth="1"/>
    <col min="6602" max="6602" width="14.42578125" style="26" customWidth="1"/>
    <col min="6603" max="6603" width="12.7109375" style="26" bestFit="1" customWidth="1"/>
    <col min="6604" max="6604" width="14.7109375" style="26" customWidth="1"/>
    <col min="6605" max="6605" width="15.140625" style="26" customWidth="1"/>
    <col min="6606" max="6606" width="15.7109375" style="26" customWidth="1"/>
    <col min="6607" max="6607" width="16" style="26" customWidth="1"/>
    <col min="6608" max="6608" width="13.7109375" style="26" customWidth="1"/>
    <col min="6609" max="6609" width="16" style="26" customWidth="1"/>
    <col min="6610" max="6610" width="15.42578125" style="26" customWidth="1"/>
    <col min="6611" max="6611" width="14" style="26" customWidth="1"/>
    <col min="6612" max="6612" width="14.5703125" style="26" customWidth="1"/>
    <col min="6613" max="6613" width="14.7109375" style="26" customWidth="1"/>
    <col min="6614" max="6614" width="13.28515625" style="26" customWidth="1"/>
    <col min="6615" max="6615" width="16.7109375" style="26" customWidth="1"/>
    <col min="6616" max="6616" width="16.42578125" style="26" customWidth="1"/>
    <col min="6617" max="6617" width="17.140625" style="26" customWidth="1"/>
    <col min="6618" max="6618" width="18" style="26" customWidth="1"/>
    <col min="6619" max="6619" width="16.28515625" style="26" customWidth="1"/>
    <col min="6620" max="6620" width="15.85546875" style="26" customWidth="1"/>
    <col min="6621" max="6621" width="21.7109375" style="26" customWidth="1"/>
    <col min="6622" max="6622" width="15" style="26" customWidth="1"/>
    <col min="6623" max="6623" width="14.7109375" style="26" customWidth="1"/>
    <col min="6624" max="6851" width="7.28515625" style="26"/>
    <col min="6852" max="6852" width="11.140625" style="26" customWidth="1"/>
    <col min="6853" max="6853" width="52.42578125" style="26" customWidth="1"/>
    <col min="6854" max="6855" width="19.140625" style="26" customWidth="1"/>
    <col min="6856" max="6856" width="15.140625" style="26" customWidth="1"/>
    <col min="6857" max="6857" width="15.28515625" style="26" customWidth="1"/>
    <col min="6858" max="6858" width="14.42578125" style="26" customWidth="1"/>
    <col min="6859" max="6859" width="12.7109375" style="26" bestFit="1" customWidth="1"/>
    <col min="6860" max="6860" width="14.7109375" style="26" customWidth="1"/>
    <col min="6861" max="6861" width="15.140625" style="26" customWidth="1"/>
    <col min="6862" max="6862" width="15.7109375" style="26" customWidth="1"/>
    <col min="6863" max="6863" width="16" style="26" customWidth="1"/>
    <col min="6864" max="6864" width="13.7109375" style="26" customWidth="1"/>
    <col min="6865" max="6865" width="16" style="26" customWidth="1"/>
    <col min="6866" max="6866" width="15.42578125" style="26" customWidth="1"/>
    <col min="6867" max="6867" width="14" style="26" customWidth="1"/>
    <col min="6868" max="6868" width="14.5703125" style="26" customWidth="1"/>
    <col min="6869" max="6869" width="14.7109375" style="26" customWidth="1"/>
    <col min="6870" max="6870" width="13.28515625" style="26" customWidth="1"/>
    <col min="6871" max="6871" width="16.7109375" style="26" customWidth="1"/>
    <col min="6872" max="6872" width="16.42578125" style="26" customWidth="1"/>
    <col min="6873" max="6873" width="17.140625" style="26" customWidth="1"/>
    <col min="6874" max="6874" width="18" style="26" customWidth="1"/>
    <col min="6875" max="6875" width="16.28515625" style="26" customWidth="1"/>
    <col min="6876" max="6876" width="15.85546875" style="26" customWidth="1"/>
    <col min="6877" max="6877" width="21.7109375" style="26" customWidth="1"/>
    <col min="6878" max="6878" width="15" style="26" customWidth="1"/>
    <col min="6879" max="6879" width="14.7109375" style="26" customWidth="1"/>
    <col min="6880" max="7107" width="7.28515625" style="26"/>
    <col min="7108" max="7108" width="11.140625" style="26" customWidth="1"/>
    <col min="7109" max="7109" width="52.42578125" style="26" customWidth="1"/>
    <col min="7110" max="7111" width="19.140625" style="26" customWidth="1"/>
    <col min="7112" max="7112" width="15.140625" style="26" customWidth="1"/>
    <col min="7113" max="7113" width="15.28515625" style="26" customWidth="1"/>
    <col min="7114" max="7114" width="14.42578125" style="26" customWidth="1"/>
    <col min="7115" max="7115" width="12.7109375" style="26" bestFit="1" customWidth="1"/>
    <col min="7116" max="7116" width="14.7109375" style="26" customWidth="1"/>
    <col min="7117" max="7117" width="15.140625" style="26" customWidth="1"/>
    <col min="7118" max="7118" width="15.7109375" style="26" customWidth="1"/>
    <col min="7119" max="7119" width="16" style="26" customWidth="1"/>
    <col min="7120" max="7120" width="13.7109375" style="26" customWidth="1"/>
    <col min="7121" max="7121" width="16" style="26" customWidth="1"/>
    <col min="7122" max="7122" width="15.42578125" style="26" customWidth="1"/>
    <col min="7123" max="7123" width="14" style="26" customWidth="1"/>
    <col min="7124" max="7124" width="14.5703125" style="26" customWidth="1"/>
    <col min="7125" max="7125" width="14.7109375" style="26" customWidth="1"/>
    <col min="7126" max="7126" width="13.28515625" style="26" customWidth="1"/>
    <col min="7127" max="7127" width="16.7109375" style="26" customWidth="1"/>
    <col min="7128" max="7128" width="16.42578125" style="26" customWidth="1"/>
    <col min="7129" max="7129" width="17.140625" style="26" customWidth="1"/>
    <col min="7130" max="7130" width="18" style="26" customWidth="1"/>
    <col min="7131" max="7131" width="16.28515625" style="26" customWidth="1"/>
    <col min="7132" max="7132" width="15.85546875" style="26" customWidth="1"/>
    <col min="7133" max="7133" width="21.7109375" style="26" customWidth="1"/>
    <col min="7134" max="7134" width="15" style="26" customWidth="1"/>
    <col min="7135" max="7135" width="14.7109375" style="26" customWidth="1"/>
    <col min="7136" max="7363" width="7.28515625" style="26"/>
    <col min="7364" max="7364" width="11.140625" style="26" customWidth="1"/>
    <col min="7365" max="7365" width="52.42578125" style="26" customWidth="1"/>
    <col min="7366" max="7367" width="19.140625" style="26" customWidth="1"/>
    <col min="7368" max="7368" width="15.140625" style="26" customWidth="1"/>
    <col min="7369" max="7369" width="15.28515625" style="26" customWidth="1"/>
    <col min="7370" max="7370" width="14.42578125" style="26" customWidth="1"/>
    <col min="7371" max="7371" width="12.7109375" style="26" bestFit="1" customWidth="1"/>
    <col min="7372" max="7372" width="14.7109375" style="26" customWidth="1"/>
    <col min="7373" max="7373" width="15.140625" style="26" customWidth="1"/>
    <col min="7374" max="7374" width="15.7109375" style="26" customWidth="1"/>
    <col min="7375" max="7375" width="16" style="26" customWidth="1"/>
    <col min="7376" max="7376" width="13.7109375" style="26" customWidth="1"/>
    <col min="7377" max="7377" width="16" style="26" customWidth="1"/>
    <col min="7378" max="7378" width="15.42578125" style="26" customWidth="1"/>
    <col min="7379" max="7379" width="14" style="26" customWidth="1"/>
    <col min="7380" max="7380" width="14.5703125" style="26" customWidth="1"/>
    <col min="7381" max="7381" width="14.7109375" style="26" customWidth="1"/>
    <col min="7382" max="7382" width="13.28515625" style="26" customWidth="1"/>
    <col min="7383" max="7383" width="16.7109375" style="26" customWidth="1"/>
    <col min="7384" max="7384" width="16.42578125" style="26" customWidth="1"/>
    <col min="7385" max="7385" width="17.140625" style="26" customWidth="1"/>
    <col min="7386" max="7386" width="18" style="26" customWidth="1"/>
    <col min="7387" max="7387" width="16.28515625" style="26" customWidth="1"/>
    <col min="7388" max="7388" width="15.85546875" style="26" customWidth="1"/>
    <col min="7389" max="7389" width="21.7109375" style="26" customWidth="1"/>
    <col min="7390" max="7390" width="15" style="26" customWidth="1"/>
    <col min="7391" max="7391" width="14.7109375" style="26" customWidth="1"/>
    <col min="7392" max="7619" width="7.28515625" style="26"/>
    <col min="7620" max="7620" width="11.140625" style="26" customWidth="1"/>
    <col min="7621" max="7621" width="52.42578125" style="26" customWidth="1"/>
    <col min="7622" max="7623" width="19.140625" style="26" customWidth="1"/>
    <col min="7624" max="7624" width="15.140625" style="26" customWidth="1"/>
    <col min="7625" max="7625" width="15.28515625" style="26" customWidth="1"/>
    <col min="7626" max="7626" width="14.42578125" style="26" customWidth="1"/>
    <col min="7627" max="7627" width="12.7109375" style="26" bestFit="1" customWidth="1"/>
    <col min="7628" max="7628" width="14.7109375" style="26" customWidth="1"/>
    <col min="7629" max="7629" width="15.140625" style="26" customWidth="1"/>
    <col min="7630" max="7630" width="15.7109375" style="26" customWidth="1"/>
    <col min="7631" max="7631" width="16" style="26" customWidth="1"/>
    <col min="7632" max="7632" width="13.7109375" style="26" customWidth="1"/>
    <col min="7633" max="7633" width="16" style="26" customWidth="1"/>
    <col min="7634" max="7634" width="15.42578125" style="26" customWidth="1"/>
    <col min="7635" max="7635" width="14" style="26" customWidth="1"/>
    <col min="7636" max="7636" width="14.5703125" style="26" customWidth="1"/>
    <col min="7637" max="7637" width="14.7109375" style="26" customWidth="1"/>
    <col min="7638" max="7638" width="13.28515625" style="26" customWidth="1"/>
    <col min="7639" max="7639" width="16.7109375" style="26" customWidth="1"/>
    <col min="7640" max="7640" width="16.42578125" style="26" customWidth="1"/>
    <col min="7641" max="7641" width="17.140625" style="26" customWidth="1"/>
    <col min="7642" max="7642" width="18" style="26" customWidth="1"/>
    <col min="7643" max="7643" width="16.28515625" style="26" customWidth="1"/>
    <col min="7644" max="7644" width="15.85546875" style="26" customWidth="1"/>
    <col min="7645" max="7645" width="21.7109375" style="26" customWidth="1"/>
    <col min="7646" max="7646" width="15" style="26" customWidth="1"/>
    <col min="7647" max="7647" width="14.7109375" style="26" customWidth="1"/>
    <col min="7648" max="7875" width="7.28515625" style="26"/>
    <col min="7876" max="7876" width="11.140625" style="26" customWidth="1"/>
    <col min="7877" max="7877" width="52.42578125" style="26" customWidth="1"/>
    <col min="7878" max="7879" width="19.140625" style="26" customWidth="1"/>
    <col min="7880" max="7880" width="15.140625" style="26" customWidth="1"/>
    <col min="7881" max="7881" width="15.28515625" style="26" customWidth="1"/>
    <col min="7882" max="7882" width="14.42578125" style="26" customWidth="1"/>
    <col min="7883" max="7883" width="12.7109375" style="26" bestFit="1" customWidth="1"/>
    <col min="7884" max="7884" width="14.7109375" style="26" customWidth="1"/>
    <col min="7885" max="7885" width="15.140625" style="26" customWidth="1"/>
    <col min="7886" max="7886" width="15.7109375" style="26" customWidth="1"/>
    <col min="7887" max="7887" width="16" style="26" customWidth="1"/>
    <col min="7888" max="7888" width="13.7109375" style="26" customWidth="1"/>
    <col min="7889" max="7889" width="16" style="26" customWidth="1"/>
    <col min="7890" max="7890" width="15.42578125" style="26" customWidth="1"/>
    <col min="7891" max="7891" width="14" style="26" customWidth="1"/>
    <col min="7892" max="7892" width="14.5703125" style="26" customWidth="1"/>
    <col min="7893" max="7893" width="14.7109375" style="26" customWidth="1"/>
    <col min="7894" max="7894" width="13.28515625" style="26" customWidth="1"/>
    <col min="7895" max="7895" width="16.7109375" style="26" customWidth="1"/>
    <col min="7896" max="7896" width="16.42578125" style="26" customWidth="1"/>
    <col min="7897" max="7897" width="17.140625" style="26" customWidth="1"/>
    <col min="7898" max="7898" width="18" style="26" customWidth="1"/>
    <col min="7899" max="7899" width="16.28515625" style="26" customWidth="1"/>
    <col min="7900" max="7900" width="15.85546875" style="26" customWidth="1"/>
    <col min="7901" max="7901" width="21.7109375" style="26" customWidth="1"/>
    <col min="7902" max="7902" width="15" style="26" customWidth="1"/>
    <col min="7903" max="7903" width="14.7109375" style="26" customWidth="1"/>
    <col min="7904" max="8131" width="7.28515625" style="26"/>
    <col min="8132" max="8132" width="11.140625" style="26" customWidth="1"/>
    <col min="8133" max="8133" width="52.42578125" style="26" customWidth="1"/>
    <col min="8134" max="8135" width="19.140625" style="26" customWidth="1"/>
    <col min="8136" max="8136" width="15.140625" style="26" customWidth="1"/>
    <col min="8137" max="8137" width="15.28515625" style="26" customWidth="1"/>
    <col min="8138" max="8138" width="14.42578125" style="26" customWidth="1"/>
    <col min="8139" max="8139" width="12.7109375" style="26" bestFit="1" customWidth="1"/>
    <col min="8140" max="8140" width="14.7109375" style="26" customWidth="1"/>
    <col min="8141" max="8141" width="15.140625" style="26" customWidth="1"/>
    <col min="8142" max="8142" width="15.7109375" style="26" customWidth="1"/>
    <col min="8143" max="8143" width="16" style="26" customWidth="1"/>
    <col min="8144" max="8144" width="13.7109375" style="26" customWidth="1"/>
    <col min="8145" max="8145" width="16" style="26" customWidth="1"/>
    <col min="8146" max="8146" width="15.42578125" style="26" customWidth="1"/>
    <col min="8147" max="8147" width="14" style="26" customWidth="1"/>
    <col min="8148" max="8148" width="14.5703125" style="26" customWidth="1"/>
    <col min="8149" max="8149" width="14.7109375" style="26" customWidth="1"/>
    <col min="8150" max="8150" width="13.28515625" style="26" customWidth="1"/>
    <col min="8151" max="8151" width="16.7109375" style="26" customWidth="1"/>
    <col min="8152" max="8152" width="16.42578125" style="26" customWidth="1"/>
    <col min="8153" max="8153" width="17.140625" style="26" customWidth="1"/>
    <col min="8154" max="8154" width="18" style="26" customWidth="1"/>
    <col min="8155" max="8155" width="16.28515625" style="26" customWidth="1"/>
    <col min="8156" max="8156" width="15.85546875" style="26" customWidth="1"/>
    <col min="8157" max="8157" width="21.7109375" style="26" customWidth="1"/>
    <col min="8158" max="8158" width="15" style="26" customWidth="1"/>
    <col min="8159" max="8159" width="14.7109375" style="26" customWidth="1"/>
    <col min="8160" max="8387" width="7.28515625" style="26"/>
    <col min="8388" max="8388" width="11.140625" style="26" customWidth="1"/>
    <col min="8389" max="8389" width="52.42578125" style="26" customWidth="1"/>
    <col min="8390" max="8391" width="19.140625" style="26" customWidth="1"/>
    <col min="8392" max="8392" width="15.140625" style="26" customWidth="1"/>
    <col min="8393" max="8393" width="15.28515625" style="26" customWidth="1"/>
    <col min="8394" max="8394" width="14.42578125" style="26" customWidth="1"/>
    <col min="8395" max="8395" width="12.7109375" style="26" bestFit="1" customWidth="1"/>
    <col min="8396" max="8396" width="14.7109375" style="26" customWidth="1"/>
    <col min="8397" max="8397" width="15.140625" style="26" customWidth="1"/>
    <col min="8398" max="8398" width="15.7109375" style="26" customWidth="1"/>
    <col min="8399" max="8399" width="16" style="26" customWidth="1"/>
    <col min="8400" max="8400" width="13.7109375" style="26" customWidth="1"/>
    <col min="8401" max="8401" width="16" style="26" customWidth="1"/>
    <col min="8402" max="8402" width="15.42578125" style="26" customWidth="1"/>
    <col min="8403" max="8403" width="14" style="26" customWidth="1"/>
    <col min="8404" max="8404" width="14.5703125" style="26" customWidth="1"/>
    <col min="8405" max="8405" width="14.7109375" style="26" customWidth="1"/>
    <col min="8406" max="8406" width="13.28515625" style="26" customWidth="1"/>
    <col min="8407" max="8407" width="16.7109375" style="26" customWidth="1"/>
    <col min="8408" max="8408" width="16.42578125" style="26" customWidth="1"/>
    <col min="8409" max="8409" width="17.140625" style="26" customWidth="1"/>
    <col min="8410" max="8410" width="18" style="26" customWidth="1"/>
    <col min="8411" max="8411" width="16.28515625" style="26" customWidth="1"/>
    <col min="8412" max="8412" width="15.85546875" style="26" customWidth="1"/>
    <col min="8413" max="8413" width="21.7109375" style="26" customWidth="1"/>
    <col min="8414" max="8414" width="15" style="26" customWidth="1"/>
    <col min="8415" max="8415" width="14.7109375" style="26" customWidth="1"/>
    <col min="8416" max="8643" width="7.28515625" style="26"/>
    <col min="8644" max="8644" width="11.140625" style="26" customWidth="1"/>
    <col min="8645" max="8645" width="52.42578125" style="26" customWidth="1"/>
    <col min="8646" max="8647" width="19.140625" style="26" customWidth="1"/>
    <col min="8648" max="8648" width="15.140625" style="26" customWidth="1"/>
    <col min="8649" max="8649" width="15.28515625" style="26" customWidth="1"/>
    <col min="8650" max="8650" width="14.42578125" style="26" customWidth="1"/>
    <col min="8651" max="8651" width="12.7109375" style="26" bestFit="1" customWidth="1"/>
    <col min="8652" max="8652" width="14.7109375" style="26" customWidth="1"/>
    <col min="8653" max="8653" width="15.140625" style="26" customWidth="1"/>
    <col min="8654" max="8654" width="15.7109375" style="26" customWidth="1"/>
    <col min="8655" max="8655" width="16" style="26" customWidth="1"/>
    <col min="8656" max="8656" width="13.7109375" style="26" customWidth="1"/>
    <col min="8657" max="8657" width="16" style="26" customWidth="1"/>
    <col min="8658" max="8658" width="15.42578125" style="26" customWidth="1"/>
    <col min="8659" max="8659" width="14" style="26" customWidth="1"/>
    <col min="8660" max="8660" width="14.5703125" style="26" customWidth="1"/>
    <col min="8661" max="8661" width="14.7109375" style="26" customWidth="1"/>
    <col min="8662" max="8662" width="13.28515625" style="26" customWidth="1"/>
    <col min="8663" max="8663" width="16.7109375" style="26" customWidth="1"/>
    <col min="8664" max="8664" width="16.42578125" style="26" customWidth="1"/>
    <col min="8665" max="8665" width="17.140625" style="26" customWidth="1"/>
    <col min="8666" max="8666" width="18" style="26" customWidth="1"/>
    <col min="8667" max="8667" width="16.28515625" style="26" customWidth="1"/>
    <col min="8668" max="8668" width="15.85546875" style="26" customWidth="1"/>
    <col min="8669" max="8669" width="21.7109375" style="26" customWidth="1"/>
    <col min="8670" max="8670" width="15" style="26" customWidth="1"/>
    <col min="8671" max="8671" width="14.7109375" style="26" customWidth="1"/>
    <col min="8672" max="8899" width="7.28515625" style="26"/>
    <col min="8900" max="8900" width="11.140625" style="26" customWidth="1"/>
    <col min="8901" max="8901" width="52.42578125" style="26" customWidth="1"/>
    <col min="8902" max="8903" width="19.140625" style="26" customWidth="1"/>
    <col min="8904" max="8904" width="15.140625" style="26" customWidth="1"/>
    <col min="8905" max="8905" width="15.28515625" style="26" customWidth="1"/>
    <col min="8906" max="8906" width="14.42578125" style="26" customWidth="1"/>
    <col min="8907" max="8907" width="12.7109375" style="26" bestFit="1" customWidth="1"/>
    <col min="8908" max="8908" width="14.7109375" style="26" customWidth="1"/>
    <col min="8909" max="8909" width="15.140625" style="26" customWidth="1"/>
    <col min="8910" max="8910" width="15.7109375" style="26" customWidth="1"/>
    <col min="8911" max="8911" width="16" style="26" customWidth="1"/>
    <col min="8912" max="8912" width="13.7109375" style="26" customWidth="1"/>
    <col min="8913" max="8913" width="16" style="26" customWidth="1"/>
    <col min="8914" max="8914" width="15.42578125" style="26" customWidth="1"/>
    <col min="8915" max="8915" width="14" style="26" customWidth="1"/>
    <col min="8916" max="8916" width="14.5703125" style="26" customWidth="1"/>
    <col min="8917" max="8917" width="14.7109375" style="26" customWidth="1"/>
    <col min="8918" max="8918" width="13.28515625" style="26" customWidth="1"/>
    <col min="8919" max="8919" width="16.7109375" style="26" customWidth="1"/>
    <col min="8920" max="8920" width="16.42578125" style="26" customWidth="1"/>
    <col min="8921" max="8921" width="17.140625" style="26" customWidth="1"/>
    <col min="8922" max="8922" width="18" style="26" customWidth="1"/>
    <col min="8923" max="8923" width="16.28515625" style="26" customWidth="1"/>
    <col min="8924" max="8924" width="15.85546875" style="26" customWidth="1"/>
    <col min="8925" max="8925" width="21.7109375" style="26" customWidth="1"/>
    <col min="8926" max="8926" width="15" style="26" customWidth="1"/>
    <col min="8927" max="8927" width="14.7109375" style="26" customWidth="1"/>
    <col min="8928" max="9155" width="7.28515625" style="26"/>
    <col min="9156" max="9156" width="11.140625" style="26" customWidth="1"/>
    <col min="9157" max="9157" width="52.42578125" style="26" customWidth="1"/>
    <col min="9158" max="9159" width="19.140625" style="26" customWidth="1"/>
    <col min="9160" max="9160" width="15.140625" style="26" customWidth="1"/>
    <col min="9161" max="9161" width="15.28515625" style="26" customWidth="1"/>
    <col min="9162" max="9162" width="14.42578125" style="26" customWidth="1"/>
    <col min="9163" max="9163" width="12.7109375" style="26" bestFit="1" customWidth="1"/>
    <col min="9164" max="9164" width="14.7109375" style="26" customWidth="1"/>
    <col min="9165" max="9165" width="15.140625" style="26" customWidth="1"/>
    <col min="9166" max="9166" width="15.7109375" style="26" customWidth="1"/>
    <col min="9167" max="9167" width="16" style="26" customWidth="1"/>
    <col min="9168" max="9168" width="13.7109375" style="26" customWidth="1"/>
    <col min="9169" max="9169" width="16" style="26" customWidth="1"/>
    <col min="9170" max="9170" width="15.42578125" style="26" customWidth="1"/>
    <col min="9171" max="9171" width="14" style="26" customWidth="1"/>
    <col min="9172" max="9172" width="14.5703125" style="26" customWidth="1"/>
    <col min="9173" max="9173" width="14.7109375" style="26" customWidth="1"/>
    <col min="9174" max="9174" width="13.28515625" style="26" customWidth="1"/>
    <col min="9175" max="9175" width="16.7109375" style="26" customWidth="1"/>
    <col min="9176" max="9176" width="16.42578125" style="26" customWidth="1"/>
    <col min="9177" max="9177" width="17.140625" style="26" customWidth="1"/>
    <col min="9178" max="9178" width="18" style="26" customWidth="1"/>
    <col min="9179" max="9179" width="16.28515625" style="26" customWidth="1"/>
    <col min="9180" max="9180" width="15.85546875" style="26" customWidth="1"/>
    <col min="9181" max="9181" width="21.7109375" style="26" customWidth="1"/>
    <col min="9182" max="9182" width="15" style="26" customWidth="1"/>
    <col min="9183" max="9183" width="14.7109375" style="26" customWidth="1"/>
    <col min="9184" max="9411" width="7.28515625" style="26"/>
    <col min="9412" max="9412" width="11.140625" style="26" customWidth="1"/>
    <col min="9413" max="9413" width="52.42578125" style="26" customWidth="1"/>
    <col min="9414" max="9415" width="19.140625" style="26" customWidth="1"/>
    <col min="9416" max="9416" width="15.140625" style="26" customWidth="1"/>
    <col min="9417" max="9417" width="15.28515625" style="26" customWidth="1"/>
    <col min="9418" max="9418" width="14.42578125" style="26" customWidth="1"/>
    <col min="9419" max="9419" width="12.7109375" style="26" bestFit="1" customWidth="1"/>
    <col min="9420" max="9420" width="14.7109375" style="26" customWidth="1"/>
    <col min="9421" max="9421" width="15.140625" style="26" customWidth="1"/>
    <col min="9422" max="9422" width="15.7109375" style="26" customWidth="1"/>
    <col min="9423" max="9423" width="16" style="26" customWidth="1"/>
    <col min="9424" max="9424" width="13.7109375" style="26" customWidth="1"/>
    <col min="9425" max="9425" width="16" style="26" customWidth="1"/>
    <col min="9426" max="9426" width="15.42578125" style="26" customWidth="1"/>
    <col min="9427" max="9427" width="14" style="26" customWidth="1"/>
    <col min="9428" max="9428" width="14.5703125" style="26" customWidth="1"/>
    <col min="9429" max="9429" width="14.7109375" style="26" customWidth="1"/>
    <col min="9430" max="9430" width="13.28515625" style="26" customWidth="1"/>
    <col min="9431" max="9431" width="16.7109375" style="26" customWidth="1"/>
    <col min="9432" max="9432" width="16.42578125" style="26" customWidth="1"/>
    <col min="9433" max="9433" width="17.140625" style="26" customWidth="1"/>
    <col min="9434" max="9434" width="18" style="26" customWidth="1"/>
    <col min="9435" max="9435" width="16.28515625" style="26" customWidth="1"/>
    <col min="9436" max="9436" width="15.85546875" style="26" customWidth="1"/>
    <col min="9437" max="9437" width="21.7109375" style="26" customWidth="1"/>
    <col min="9438" max="9438" width="15" style="26" customWidth="1"/>
    <col min="9439" max="9439" width="14.7109375" style="26" customWidth="1"/>
    <col min="9440" max="9667" width="7.28515625" style="26"/>
    <col min="9668" max="9668" width="11.140625" style="26" customWidth="1"/>
    <col min="9669" max="9669" width="52.42578125" style="26" customWidth="1"/>
    <col min="9670" max="9671" width="19.140625" style="26" customWidth="1"/>
    <col min="9672" max="9672" width="15.140625" style="26" customWidth="1"/>
    <col min="9673" max="9673" width="15.28515625" style="26" customWidth="1"/>
    <col min="9674" max="9674" width="14.42578125" style="26" customWidth="1"/>
    <col min="9675" max="9675" width="12.7109375" style="26" bestFit="1" customWidth="1"/>
    <col min="9676" max="9676" width="14.7109375" style="26" customWidth="1"/>
    <col min="9677" max="9677" width="15.140625" style="26" customWidth="1"/>
    <col min="9678" max="9678" width="15.7109375" style="26" customWidth="1"/>
    <col min="9679" max="9679" width="16" style="26" customWidth="1"/>
    <col min="9680" max="9680" width="13.7109375" style="26" customWidth="1"/>
    <col min="9681" max="9681" width="16" style="26" customWidth="1"/>
    <col min="9682" max="9682" width="15.42578125" style="26" customWidth="1"/>
    <col min="9683" max="9683" width="14" style="26" customWidth="1"/>
    <col min="9684" max="9684" width="14.5703125" style="26" customWidth="1"/>
    <col min="9685" max="9685" width="14.7109375" style="26" customWidth="1"/>
    <col min="9686" max="9686" width="13.28515625" style="26" customWidth="1"/>
    <col min="9687" max="9687" width="16.7109375" style="26" customWidth="1"/>
    <col min="9688" max="9688" width="16.42578125" style="26" customWidth="1"/>
    <col min="9689" max="9689" width="17.140625" style="26" customWidth="1"/>
    <col min="9690" max="9690" width="18" style="26" customWidth="1"/>
    <col min="9691" max="9691" width="16.28515625" style="26" customWidth="1"/>
    <col min="9692" max="9692" width="15.85546875" style="26" customWidth="1"/>
    <col min="9693" max="9693" width="21.7109375" style="26" customWidth="1"/>
    <col min="9694" max="9694" width="15" style="26" customWidth="1"/>
    <col min="9695" max="9695" width="14.7109375" style="26" customWidth="1"/>
    <col min="9696" max="9923" width="7.28515625" style="26"/>
    <col min="9924" max="9924" width="11.140625" style="26" customWidth="1"/>
    <col min="9925" max="9925" width="52.42578125" style="26" customWidth="1"/>
    <col min="9926" max="9927" width="19.140625" style="26" customWidth="1"/>
    <col min="9928" max="9928" width="15.140625" style="26" customWidth="1"/>
    <col min="9929" max="9929" width="15.28515625" style="26" customWidth="1"/>
    <col min="9930" max="9930" width="14.42578125" style="26" customWidth="1"/>
    <col min="9931" max="9931" width="12.7109375" style="26" bestFit="1" customWidth="1"/>
    <col min="9932" max="9932" width="14.7109375" style="26" customWidth="1"/>
    <col min="9933" max="9933" width="15.140625" style="26" customWidth="1"/>
    <col min="9934" max="9934" width="15.7109375" style="26" customWidth="1"/>
    <col min="9935" max="9935" width="16" style="26" customWidth="1"/>
    <col min="9936" max="9936" width="13.7109375" style="26" customWidth="1"/>
    <col min="9937" max="9937" width="16" style="26" customWidth="1"/>
    <col min="9938" max="9938" width="15.42578125" style="26" customWidth="1"/>
    <col min="9939" max="9939" width="14" style="26" customWidth="1"/>
    <col min="9940" max="9940" width="14.5703125" style="26" customWidth="1"/>
    <col min="9941" max="9941" width="14.7109375" style="26" customWidth="1"/>
    <col min="9942" max="9942" width="13.28515625" style="26" customWidth="1"/>
    <col min="9943" max="9943" width="16.7109375" style="26" customWidth="1"/>
    <col min="9944" max="9944" width="16.42578125" style="26" customWidth="1"/>
    <col min="9945" max="9945" width="17.140625" style="26" customWidth="1"/>
    <col min="9946" max="9946" width="18" style="26" customWidth="1"/>
    <col min="9947" max="9947" width="16.28515625" style="26" customWidth="1"/>
    <col min="9948" max="9948" width="15.85546875" style="26" customWidth="1"/>
    <col min="9949" max="9949" width="21.7109375" style="26" customWidth="1"/>
    <col min="9950" max="9950" width="15" style="26" customWidth="1"/>
    <col min="9951" max="9951" width="14.7109375" style="26" customWidth="1"/>
    <col min="9952" max="10179" width="7.28515625" style="26"/>
    <col min="10180" max="10180" width="11.140625" style="26" customWidth="1"/>
    <col min="10181" max="10181" width="52.42578125" style="26" customWidth="1"/>
    <col min="10182" max="10183" width="19.140625" style="26" customWidth="1"/>
    <col min="10184" max="10184" width="15.140625" style="26" customWidth="1"/>
    <col min="10185" max="10185" width="15.28515625" style="26" customWidth="1"/>
    <col min="10186" max="10186" width="14.42578125" style="26" customWidth="1"/>
    <col min="10187" max="10187" width="12.7109375" style="26" bestFit="1" customWidth="1"/>
    <col min="10188" max="10188" width="14.7109375" style="26" customWidth="1"/>
    <col min="10189" max="10189" width="15.140625" style="26" customWidth="1"/>
    <col min="10190" max="10190" width="15.7109375" style="26" customWidth="1"/>
    <col min="10191" max="10191" width="16" style="26" customWidth="1"/>
    <col min="10192" max="10192" width="13.7109375" style="26" customWidth="1"/>
    <col min="10193" max="10193" width="16" style="26" customWidth="1"/>
    <col min="10194" max="10194" width="15.42578125" style="26" customWidth="1"/>
    <col min="10195" max="10195" width="14" style="26" customWidth="1"/>
    <col min="10196" max="10196" width="14.5703125" style="26" customWidth="1"/>
    <col min="10197" max="10197" width="14.7109375" style="26" customWidth="1"/>
    <col min="10198" max="10198" width="13.28515625" style="26" customWidth="1"/>
    <col min="10199" max="10199" width="16.7109375" style="26" customWidth="1"/>
    <col min="10200" max="10200" width="16.42578125" style="26" customWidth="1"/>
    <col min="10201" max="10201" width="17.140625" style="26" customWidth="1"/>
    <col min="10202" max="10202" width="18" style="26" customWidth="1"/>
    <col min="10203" max="10203" width="16.28515625" style="26" customWidth="1"/>
    <col min="10204" max="10204" width="15.85546875" style="26" customWidth="1"/>
    <col min="10205" max="10205" width="21.7109375" style="26" customWidth="1"/>
    <col min="10206" max="10206" width="15" style="26" customWidth="1"/>
    <col min="10207" max="10207" width="14.7109375" style="26" customWidth="1"/>
    <col min="10208" max="10435" width="7.28515625" style="26"/>
    <col min="10436" max="10436" width="11.140625" style="26" customWidth="1"/>
    <col min="10437" max="10437" width="52.42578125" style="26" customWidth="1"/>
    <col min="10438" max="10439" width="19.140625" style="26" customWidth="1"/>
    <col min="10440" max="10440" width="15.140625" style="26" customWidth="1"/>
    <col min="10441" max="10441" width="15.28515625" style="26" customWidth="1"/>
    <col min="10442" max="10442" width="14.42578125" style="26" customWidth="1"/>
    <col min="10443" max="10443" width="12.7109375" style="26" bestFit="1" customWidth="1"/>
    <col min="10444" max="10444" width="14.7109375" style="26" customWidth="1"/>
    <col min="10445" max="10445" width="15.140625" style="26" customWidth="1"/>
    <col min="10446" max="10446" width="15.7109375" style="26" customWidth="1"/>
    <col min="10447" max="10447" width="16" style="26" customWidth="1"/>
    <col min="10448" max="10448" width="13.7109375" style="26" customWidth="1"/>
    <col min="10449" max="10449" width="16" style="26" customWidth="1"/>
    <col min="10450" max="10450" width="15.42578125" style="26" customWidth="1"/>
    <col min="10451" max="10451" width="14" style="26" customWidth="1"/>
    <col min="10452" max="10452" width="14.5703125" style="26" customWidth="1"/>
    <col min="10453" max="10453" width="14.7109375" style="26" customWidth="1"/>
    <col min="10454" max="10454" width="13.28515625" style="26" customWidth="1"/>
    <col min="10455" max="10455" width="16.7109375" style="26" customWidth="1"/>
    <col min="10456" max="10456" width="16.42578125" style="26" customWidth="1"/>
    <col min="10457" max="10457" width="17.140625" style="26" customWidth="1"/>
    <col min="10458" max="10458" width="18" style="26" customWidth="1"/>
    <col min="10459" max="10459" width="16.28515625" style="26" customWidth="1"/>
    <col min="10460" max="10460" width="15.85546875" style="26" customWidth="1"/>
    <col min="10461" max="10461" width="21.7109375" style="26" customWidth="1"/>
    <col min="10462" max="10462" width="15" style="26" customWidth="1"/>
    <col min="10463" max="10463" width="14.7109375" style="26" customWidth="1"/>
    <col min="10464" max="10691" width="7.28515625" style="26"/>
    <col min="10692" max="10692" width="11.140625" style="26" customWidth="1"/>
    <col min="10693" max="10693" width="52.42578125" style="26" customWidth="1"/>
    <col min="10694" max="10695" width="19.140625" style="26" customWidth="1"/>
    <col min="10696" max="10696" width="15.140625" style="26" customWidth="1"/>
    <col min="10697" max="10697" width="15.28515625" style="26" customWidth="1"/>
    <col min="10698" max="10698" width="14.42578125" style="26" customWidth="1"/>
    <col min="10699" max="10699" width="12.7109375" style="26" bestFit="1" customWidth="1"/>
    <col min="10700" max="10700" width="14.7109375" style="26" customWidth="1"/>
    <col min="10701" max="10701" width="15.140625" style="26" customWidth="1"/>
    <col min="10702" max="10702" width="15.7109375" style="26" customWidth="1"/>
    <col min="10703" max="10703" width="16" style="26" customWidth="1"/>
    <col min="10704" max="10704" width="13.7109375" style="26" customWidth="1"/>
    <col min="10705" max="10705" width="16" style="26" customWidth="1"/>
    <col min="10706" max="10706" width="15.42578125" style="26" customWidth="1"/>
    <col min="10707" max="10707" width="14" style="26" customWidth="1"/>
    <col min="10708" max="10708" width="14.5703125" style="26" customWidth="1"/>
    <col min="10709" max="10709" width="14.7109375" style="26" customWidth="1"/>
    <col min="10710" max="10710" width="13.28515625" style="26" customWidth="1"/>
    <col min="10711" max="10711" width="16.7109375" style="26" customWidth="1"/>
    <col min="10712" max="10712" width="16.42578125" style="26" customWidth="1"/>
    <col min="10713" max="10713" width="17.140625" style="26" customWidth="1"/>
    <col min="10714" max="10714" width="18" style="26" customWidth="1"/>
    <col min="10715" max="10715" width="16.28515625" style="26" customWidth="1"/>
    <col min="10716" max="10716" width="15.85546875" style="26" customWidth="1"/>
    <col min="10717" max="10717" width="21.7109375" style="26" customWidth="1"/>
    <col min="10718" max="10718" width="15" style="26" customWidth="1"/>
    <col min="10719" max="10719" width="14.7109375" style="26" customWidth="1"/>
    <col min="10720" max="10947" width="7.28515625" style="26"/>
    <col min="10948" max="10948" width="11.140625" style="26" customWidth="1"/>
    <col min="10949" max="10949" width="52.42578125" style="26" customWidth="1"/>
    <col min="10950" max="10951" width="19.140625" style="26" customWidth="1"/>
    <col min="10952" max="10952" width="15.140625" style="26" customWidth="1"/>
    <col min="10953" max="10953" width="15.28515625" style="26" customWidth="1"/>
    <col min="10954" max="10954" width="14.42578125" style="26" customWidth="1"/>
    <col min="10955" max="10955" width="12.7109375" style="26" bestFit="1" customWidth="1"/>
    <col min="10956" max="10956" width="14.7109375" style="26" customWidth="1"/>
    <col min="10957" max="10957" width="15.140625" style="26" customWidth="1"/>
    <col min="10958" max="10958" width="15.7109375" style="26" customWidth="1"/>
    <col min="10959" max="10959" width="16" style="26" customWidth="1"/>
    <col min="10960" max="10960" width="13.7109375" style="26" customWidth="1"/>
    <col min="10961" max="10961" width="16" style="26" customWidth="1"/>
    <col min="10962" max="10962" width="15.42578125" style="26" customWidth="1"/>
    <col min="10963" max="10963" width="14" style="26" customWidth="1"/>
    <col min="10964" max="10964" width="14.5703125" style="26" customWidth="1"/>
    <col min="10965" max="10965" width="14.7109375" style="26" customWidth="1"/>
    <col min="10966" max="10966" width="13.28515625" style="26" customWidth="1"/>
    <col min="10967" max="10967" width="16.7109375" style="26" customWidth="1"/>
    <col min="10968" max="10968" width="16.42578125" style="26" customWidth="1"/>
    <col min="10969" max="10969" width="17.140625" style="26" customWidth="1"/>
    <col min="10970" max="10970" width="18" style="26" customWidth="1"/>
    <col min="10971" max="10971" width="16.28515625" style="26" customWidth="1"/>
    <col min="10972" max="10972" width="15.85546875" style="26" customWidth="1"/>
    <col min="10973" max="10973" width="21.7109375" style="26" customWidth="1"/>
    <col min="10974" max="10974" width="15" style="26" customWidth="1"/>
    <col min="10975" max="10975" width="14.7109375" style="26" customWidth="1"/>
    <col min="10976" max="11203" width="7.28515625" style="26"/>
    <col min="11204" max="11204" width="11.140625" style="26" customWidth="1"/>
    <col min="11205" max="11205" width="52.42578125" style="26" customWidth="1"/>
    <col min="11206" max="11207" width="19.140625" style="26" customWidth="1"/>
    <col min="11208" max="11208" width="15.140625" style="26" customWidth="1"/>
    <col min="11209" max="11209" width="15.28515625" style="26" customWidth="1"/>
    <col min="11210" max="11210" width="14.42578125" style="26" customWidth="1"/>
    <col min="11211" max="11211" width="12.7109375" style="26" bestFit="1" customWidth="1"/>
    <col min="11212" max="11212" width="14.7109375" style="26" customWidth="1"/>
    <col min="11213" max="11213" width="15.140625" style="26" customWidth="1"/>
    <col min="11214" max="11214" width="15.7109375" style="26" customWidth="1"/>
    <col min="11215" max="11215" width="16" style="26" customWidth="1"/>
    <col min="11216" max="11216" width="13.7109375" style="26" customWidth="1"/>
    <col min="11217" max="11217" width="16" style="26" customWidth="1"/>
    <col min="11218" max="11218" width="15.42578125" style="26" customWidth="1"/>
    <col min="11219" max="11219" width="14" style="26" customWidth="1"/>
    <col min="11220" max="11220" width="14.5703125" style="26" customWidth="1"/>
    <col min="11221" max="11221" width="14.7109375" style="26" customWidth="1"/>
    <col min="11222" max="11222" width="13.28515625" style="26" customWidth="1"/>
    <col min="11223" max="11223" width="16.7109375" style="26" customWidth="1"/>
    <col min="11224" max="11224" width="16.42578125" style="26" customWidth="1"/>
    <col min="11225" max="11225" width="17.140625" style="26" customWidth="1"/>
    <col min="11226" max="11226" width="18" style="26" customWidth="1"/>
    <col min="11227" max="11227" width="16.28515625" style="26" customWidth="1"/>
    <col min="11228" max="11228" width="15.85546875" style="26" customWidth="1"/>
    <col min="11229" max="11229" width="21.7109375" style="26" customWidth="1"/>
    <col min="11230" max="11230" width="15" style="26" customWidth="1"/>
    <col min="11231" max="11231" width="14.7109375" style="26" customWidth="1"/>
    <col min="11232" max="11459" width="7.28515625" style="26"/>
    <col min="11460" max="11460" width="11.140625" style="26" customWidth="1"/>
    <col min="11461" max="11461" width="52.42578125" style="26" customWidth="1"/>
    <col min="11462" max="11463" width="19.140625" style="26" customWidth="1"/>
    <col min="11464" max="11464" width="15.140625" style="26" customWidth="1"/>
    <col min="11465" max="11465" width="15.28515625" style="26" customWidth="1"/>
    <col min="11466" max="11466" width="14.42578125" style="26" customWidth="1"/>
    <col min="11467" max="11467" width="12.7109375" style="26" bestFit="1" customWidth="1"/>
    <col min="11468" max="11468" width="14.7109375" style="26" customWidth="1"/>
    <col min="11469" max="11469" width="15.140625" style="26" customWidth="1"/>
    <col min="11470" max="11470" width="15.7109375" style="26" customWidth="1"/>
    <col min="11471" max="11471" width="16" style="26" customWidth="1"/>
    <col min="11472" max="11472" width="13.7109375" style="26" customWidth="1"/>
    <col min="11473" max="11473" width="16" style="26" customWidth="1"/>
    <col min="11474" max="11474" width="15.42578125" style="26" customWidth="1"/>
    <col min="11475" max="11475" width="14" style="26" customWidth="1"/>
    <col min="11476" max="11476" width="14.5703125" style="26" customWidth="1"/>
    <col min="11477" max="11477" width="14.7109375" style="26" customWidth="1"/>
    <col min="11478" max="11478" width="13.28515625" style="26" customWidth="1"/>
    <col min="11479" max="11479" width="16.7109375" style="26" customWidth="1"/>
    <col min="11480" max="11480" width="16.42578125" style="26" customWidth="1"/>
    <col min="11481" max="11481" width="17.140625" style="26" customWidth="1"/>
    <col min="11482" max="11482" width="18" style="26" customWidth="1"/>
    <col min="11483" max="11483" width="16.28515625" style="26" customWidth="1"/>
    <col min="11484" max="11484" width="15.85546875" style="26" customWidth="1"/>
    <col min="11485" max="11485" width="21.7109375" style="26" customWidth="1"/>
    <col min="11486" max="11486" width="15" style="26" customWidth="1"/>
    <col min="11487" max="11487" width="14.7109375" style="26" customWidth="1"/>
    <col min="11488" max="11715" width="7.28515625" style="26"/>
    <col min="11716" max="11716" width="11.140625" style="26" customWidth="1"/>
    <col min="11717" max="11717" width="52.42578125" style="26" customWidth="1"/>
    <col min="11718" max="11719" width="19.140625" style="26" customWidth="1"/>
    <col min="11720" max="11720" width="15.140625" style="26" customWidth="1"/>
    <col min="11721" max="11721" width="15.28515625" style="26" customWidth="1"/>
    <col min="11722" max="11722" width="14.42578125" style="26" customWidth="1"/>
    <col min="11723" max="11723" width="12.7109375" style="26" bestFit="1" customWidth="1"/>
    <col min="11724" max="11724" width="14.7109375" style="26" customWidth="1"/>
    <col min="11725" max="11725" width="15.140625" style="26" customWidth="1"/>
    <col min="11726" max="11726" width="15.7109375" style="26" customWidth="1"/>
    <col min="11727" max="11727" width="16" style="26" customWidth="1"/>
    <col min="11728" max="11728" width="13.7109375" style="26" customWidth="1"/>
    <col min="11729" max="11729" width="16" style="26" customWidth="1"/>
    <col min="11730" max="11730" width="15.42578125" style="26" customWidth="1"/>
    <col min="11731" max="11731" width="14" style="26" customWidth="1"/>
    <col min="11732" max="11732" width="14.5703125" style="26" customWidth="1"/>
    <col min="11733" max="11733" width="14.7109375" style="26" customWidth="1"/>
    <col min="11734" max="11734" width="13.28515625" style="26" customWidth="1"/>
    <col min="11735" max="11735" width="16.7109375" style="26" customWidth="1"/>
    <col min="11736" max="11736" width="16.42578125" style="26" customWidth="1"/>
    <col min="11737" max="11737" width="17.140625" style="26" customWidth="1"/>
    <col min="11738" max="11738" width="18" style="26" customWidth="1"/>
    <col min="11739" max="11739" width="16.28515625" style="26" customWidth="1"/>
    <col min="11740" max="11740" width="15.85546875" style="26" customWidth="1"/>
    <col min="11741" max="11741" width="21.7109375" style="26" customWidth="1"/>
    <col min="11742" max="11742" width="15" style="26" customWidth="1"/>
    <col min="11743" max="11743" width="14.7109375" style="26" customWidth="1"/>
    <col min="11744" max="11971" width="7.28515625" style="26"/>
    <col min="11972" max="11972" width="11.140625" style="26" customWidth="1"/>
    <col min="11973" max="11973" width="52.42578125" style="26" customWidth="1"/>
    <col min="11974" max="11975" width="19.140625" style="26" customWidth="1"/>
    <col min="11976" max="11976" width="15.140625" style="26" customWidth="1"/>
    <col min="11977" max="11977" width="15.28515625" style="26" customWidth="1"/>
    <col min="11978" max="11978" width="14.42578125" style="26" customWidth="1"/>
    <col min="11979" max="11979" width="12.7109375" style="26" bestFit="1" customWidth="1"/>
    <col min="11980" max="11980" width="14.7109375" style="26" customWidth="1"/>
    <col min="11981" max="11981" width="15.140625" style="26" customWidth="1"/>
    <col min="11982" max="11982" width="15.7109375" style="26" customWidth="1"/>
    <col min="11983" max="11983" width="16" style="26" customWidth="1"/>
    <col min="11984" max="11984" width="13.7109375" style="26" customWidth="1"/>
    <col min="11985" max="11985" width="16" style="26" customWidth="1"/>
    <col min="11986" max="11986" width="15.42578125" style="26" customWidth="1"/>
    <col min="11987" max="11987" width="14" style="26" customWidth="1"/>
    <col min="11988" max="11988" width="14.5703125" style="26" customWidth="1"/>
    <col min="11989" max="11989" width="14.7109375" style="26" customWidth="1"/>
    <col min="11990" max="11990" width="13.28515625" style="26" customWidth="1"/>
    <col min="11991" max="11991" width="16.7109375" style="26" customWidth="1"/>
    <col min="11992" max="11992" width="16.42578125" style="26" customWidth="1"/>
    <col min="11993" max="11993" width="17.140625" style="26" customWidth="1"/>
    <col min="11994" max="11994" width="18" style="26" customWidth="1"/>
    <col min="11995" max="11995" width="16.28515625" style="26" customWidth="1"/>
    <col min="11996" max="11996" width="15.85546875" style="26" customWidth="1"/>
    <col min="11997" max="11997" width="21.7109375" style="26" customWidth="1"/>
    <col min="11998" max="11998" width="15" style="26" customWidth="1"/>
    <col min="11999" max="11999" width="14.7109375" style="26" customWidth="1"/>
    <col min="12000" max="12227" width="7.28515625" style="26"/>
    <col min="12228" max="12228" width="11.140625" style="26" customWidth="1"/>
    <col min="12229" max="12229" width="52.42578125" style="26" customWidth="1"/>
    <col min="12230" max="12231" width="19.140625" style="26" customWidth="1"/>
    <col min="12232" max="12232" width="15.140625" style="26" customWidth="1"/>
    <col min="12233" max="12233" width="15.28515625" style="26" customWidth="1"/>
    <col min="12234" max="12234" width="14.42578125" style="26" customWidth="1"/>
    <col min="12235" max="12235" width="12.7109375" style="26" bestFit="1" customWidth="1"/>
    <col min="12236" max="12236" width="14.7109375" style="26" customWidth="1"/>
    <col min="12237" max="12237" width="15.140625" style="26" customWidth="1"/>
    <col min="12238" max="12238" width="15.7109375" style="26" customWidth="1"/>
    <col min="12239" max="12239" width="16" style="26" customWidth="1"/>
    <col min="12240" max="12240" width="13.7109375" style="26" customWidth="1"/>
    <col min="12241" max="12241" width="16" style="26" customWidth="1"/>
    <col min="12242" max="12242" width="15.42578125" style="26" customWidth="1"/>
    <col min="12243" max="12243" width="14" style="26" customWidth="1"/>
    <col min="12244" max="12244" width="14.5703125" style="26" customWidth="1"/>
    <col min="12245" max="12245" width="14.7109375" style="26" customWidth="1"/>
    <col min="12246" max="12246" width="13.28515625" style="26" customWidth="1"/>
    <col min="12247" max="12247" width="16.7109375" style="26" customWidth="1"/>
    <col min="12248" max="12248" width="16.42578125" style="26" customWidth="1"/>
    <col min="12249" max="12249" width="17.140625" style="26" customWidth="1"/>
    <col min="12250" max="12250" width="18" style="26" customWidth="1"/>
    <col min="12251" max="12251" width="16.28515625" style="26" customWidth="1"/>
    <col min="12252" max="12252" width="15.85546875" style="26" customWidth="1"/>
    <col min="12253" max="12253" width="21.7109375" style="26" customWidth="1"/>
    <col min="12254" max="12254" width="15" style="26" customWidth="1"/>
    <col min="12255" max="12255" width="14.7109375" style="26" customWidth="1"/>
    <col min="12256" max="12483" width="7.28515625" style="26"/>
    <col min="12484" max="12484" width="11.140625" style="26" customWidth="1"/>
    <col min="12485" max="12485" width="52.42578125" style="26" customWidth="1"/>
    <col min="12486" max="12487" width="19.140625" style="26" customWidth="1"/>
    <col min="12488" max="12488" width="15.140625" style="26" customWidth="1"/>
    <col min="12489" max="12489" width="15.28515625" style="26" customWidth="1"/>
    <col min="12490" max="12490" width="14.42578125" style="26" customWidth="1"/>
    <col min="12491" max="12491" width="12.7109375" style="26" bestFit="1" customWidth="1"/>
    <col min="12492" max="12492" width="14.7109375" style="26" customWidth="1"/>
    <col min="12493" max="12493" width="15.140625" style="26" customWidth="1"/>
    <col min="12494" max="12494" width="15.7109375" style="26" customWidth="1"/>
    <col min="12495" max="12495" width="16" style="26" customWidth="1"/>
    <col min="12496" max="12496" width="13.7109375" style="26" customWidth="1"/>
    <col min="12497" max="12497" width="16" style="26" customWidth="1"/>
    <col min="12498" max="12498" width="15.42578125" style="26" customWidth="1"/>
    <col min="12499" max="12499" width="14" style="26" customWidth="1"/>
    <col min="12500" max="12500" width="14.5703125" style="26" customWidth="1"/>
    <col min="12501" max="12501" width="14.7109375" style="26" customWidth="1"/>
    <col min="12502" max="12502" width="13.28515625" style="26" customWidth="1"/>
    <col min="12503" max="12503" width="16.7109375" style="26" customWidth="1"/>
    <col min="12504" max="12504" width="16.42578125" style="26" customWidth="1"/>
    <col min="12505" max="12505" width="17.140625" style="26" customWidth="1"/>
    <col min="12506" max="12506" width="18" style="26" customWidth="1"/>
    <col min="12507" max="12507" width="16.28515625" style="26" customWidth="1"/>
    <col min="12508" max="12508" width="15.85546875" style="26" customWidth="1"/>
    <col min="12509" max="12509" width="21.7109375" style="26" customWidth="1"/>
    <col min="12510" max="12510" width="15" style="26" customWidth="1"/>
    <col min="12511" max="12511" width="14.7109375" style="26" customWidth="1"/>
    <col min="12512" max="12739" width="7.28515625" style="26"/>
    <col min="12740" max="12740" width="11.140625" style="26" customWidth="1"/>
    <col min="12741" max="12741" width="52.42578125" style="26" customWidth="1"/>
    <col min="12742" max="12743" width="19.140625" style="26" customWidth="1"/>
    <col min="12744" max="12744" width="15.140625" style="26" customWidth="1"/>
    <col min="12745" max="12745" width="15.28515625" style="26" customWidth="1"/>
    <col min="12746" max="12746" width="14.42578125" style="26" customWidth="1"/>
    <col min="12747" max="12747" width="12.7109375" style="26" bestFit="1" customWidth="1"/>
    <col min="12748" max="12748" width="14.7109375" style="26" customWidth="1"/>
    <col min="12749" max="12749" width="15.140625" style="26" customWidth="1"/>
    <col min="12750" max="12750" width="15.7109375" style="26" customWidth="1"/>
    <col min="12751" max="12751" width="16" style="26" customWidth="1"/>
    <col min="12752" max="12752" width="13.7109375" style="26" customWidth="1"/>
    <col min="12753" max="12753" width="16" style="26" customWidth="1"/>
    <col min="12754" max="12754" width="15.42578125" style="26" customWidth="1"/>
    <col min="12755" max="12755" width="14" style="26" customWidth="1"/>
    <col min="12756" max="12756" width="14.5703125" style="26" customWidth="1"/>
    <col min="12757" max="12757" width="14.7109375" style="26" customWidth="1"/>
    <col min="12758" max="12758" width="13.28515625" style="26" customWidth="1"/>
    <col min="12759" max="12759" width="16.7109375" style="26" customWidth="1"/>
    <col min="12760" max="12760" width="16.42578125" style="26" customWidth="1"/>
    <col min="12761" max="12761" width="17.140625" style="26" customWidth="1"/>
    <col min="12762" max="12762" width="18" style="26" customWidth="1"/>
    <col min="12763" max="12763" width="16.28515625" style="26" customWidth="1"/>
    <col min="12764" max="12764" width="15.85546875" style="26" customWidth="1"/>
    <col min="12765" max="12765" width="21.7109375" style="26" customWidth="1"/>
    <col min="12766" max="12766" width="15" style="26" customWidth="1"/>
    <col min="12767" max="12767" width="14.7109375" style="26" customWidth="1"/>
    <col min="12768" max="12995" width="7.28515625" style="26"/>
    <col min="12996" max="12996" width="11.140625" style="26" customWidth="1"/>
    <col min="12997" max="12997" width="52.42578125" style="26" customWidth="1"/>
    <col min="12998" max="12999" width="19.140625" style="26" customWidth="1"/>
    <col min="13000" max="13000" width="15.140625" style="26" customWidth="1"/>
    <col min="13001" max="13001" width="15.28515625" style="26" customWidth="1"/>
    <col min="13002" max="13002" width="14.42578125" style="26" customWidth="1"/>
    <col min="13003" max="13003" width="12.7109375" style="26" bestFit="1" customWidth="1"/>
    <col min="13004" max="13004" width="14.7109375" style="26" customWidth="1"/>
    <col min="13005" max="13005" width="15.140625" style="26" customWidth="1"/>
    <col min="13006" max="13006" width="15.7109375" style="26" customWidth="1"/>
    <col min="13007" max="13007" width="16" style="26" customWidth="1"/>
    <col min="13008" max="13008" width="13.7109375" style="26" customWidth="1"/>
    <col min="13009" max="13009" width="16" style="26" customWidth="1"/>
    <col min="13010" max="13010" width="15.42578125" style="26" customWidth="1"/>
    <col min="13011" max="13011" width="14" style="26" customWidth="1"/>
    <col min="13012" max="13012" width="14.5703125" style="26" customWidth="1"/>
    <col min="13013" max="13013" width="14.7109375" style="26" customWidth="1"/>
    <col min="13014" max="13014" width="13.28515625" style="26" customWidth="1"/>
    <col min="13015" max="13015" width="16.7109375" style="26" customWidth="1"/>
    <col min="13016" max="13016" width="16.42578125" style="26" customWidth="1"/>
    <col min="13017" max="13017" width="17.140625" style="26" customWidth="1"/>
    <col min="13018" max="13018" width="18" style="26" customWidth="1"/>
    <col min="13019" max="13019" width="16.28515625" style="26" customWidth="1"/>
    <col min="13020" max="13020" width="15.85546875" style="26" customWidth="1"/>
    <col min="13021" max="13021" width="21.7109375" style="26" customWidth="1"/>
    <col min="13022" max="13022" width="15" style="26" customWidth="1"/>
    <col min="13023" max="13023" width="14.7109375" style="26" customWidth="1"/>
    <col min="13024" max="13251" width="7.28515625" style="26"/>
    <col min="13252" max="13252" width="11.140625" style="26" customWidth="1"/>
    <col min="13253" max="13253" width="52.42578125" style="26" customWidth="1"/>
    <col min="13254" max="13255" width="19.140625" style="26" customWidth="1"/>
    <col min="13256" max="13256" width="15.140625" style="26" customWidth="1"/>
    <col min="13257" max="13257" width="15.28515625" style="26" customWidth="1"/>
    <col min="13258" max="13258" width="14.42578125" style="26" customWidth="1"/>
    <col min="13259" max="13259" width="12.7109375" style="26" bestFit="1" customWidth="1"/>
    <col min="13260" max="13260" width="14.7109375" style="26" customWidth="1"/>
    <col min="13261" max="13261" width="15.140625" style="26" customWidth="1"/>
    <col min="13262" max="13262" width="15.7109375" style="26" customWidth="1"/>
    <col min="13263" max="13263" width="16" style="26" customWidth="1"/>
    <col min="13264" max="13264" width="13.7109375" style="26" customWidth="1"/>
    <col min="13265" max="13265" width="16" style="26" customWidth="1"/>
    <col min="13266" max="13266" width="15.42578125" style="26" customWidth="1"/>
    <col min="13267" max="13267" width="14" style="26" customWidth="1"/>
    <col min="13268" max="13268" width="14.5703125" style="26" customWidth="1"/>
    <col min="13269" max="13269" width="14.7109375" style="26" customWidth="1"/>
    <col min="13270" max="13270" width="13.28515625" style="26" customWidth="1"/>
    <col min="13271" max="13271" width="16.7109375" style="26" customWidth="1"/>
    <col min="13272" max="13272" width="16.42578125" style="26" customWidth="1"/>
    <col min="13273" max="13273" width="17.140625" style="26" customWidth="1"/>
    <col min="13274" max="13274" width="18" style="26" customWidth="1"/>
    <col min="13275" max="13275" width="16.28515625" style="26" customWidth="1"/>
    <col min="13276" max="13276" width="15.85546875" style="26" customWidth="1"/>
    <col min="13277" max="13277" width="21.7109375" style="26" customWidth="1"/>
    <col min="13278" max="13278" width="15" style="26" customWidth="1"/>
    <col min="13279" max="13279" width="14.7109375" style="26" customWidth="1"/>
    <col min="13280" max="13507" width="7.28515625" style="26"/>
    <col min="13508" max="13508" width="11.140625" style="26" customWidth="1"/>
    <col min="13509" max="13509" width="52.42578125" style="26" customWidth="1"/>
    <col min="13510" max="13511" width="19.140625" style="26" customWidth="1"/>
    <col min="13512" max="13512" width="15.140625" style="26" customWidth="1"/>
    <col min="13513" max="13513" width="15.28515625" style="26" customWidth="1"/>
    <col min="13514" max="13514" width="14.42578125" style="26" customWidth="1"/>
    <col min="13515" max="13515" width="12.7109375" style="26" bestFit="1" customWidth="1"/>
    <col min="13516" max="13516" width="14.7109375" style="26" customWidth="1"/>
    <col min="13517" max="13517" width="15.140625" style="26" customWidth="1"/>
    <col min="13518" max="13518" width="15.7109375" style="26" customWidth="1"/>
    <col min="13519" max="13519" width="16" style="26" customWidth="1"/>
    <col min="13520" max="13520" width="13.7109375" style="26" customWidth="1"/>
    <col min="13521" max="13521" width="16" style="26" customWidth="1"/>
    <col min="13522" max="13522" width="15.42578125" style="26" customWidth="1"/>
    <col min="13523" max="13523" width="14" style="26" customWidth="1"/>
    <col min="13524" max="13524" width="14.5703125" style="26" customWidth="1"/>
    <col min="13525" max="13525" width="14.7109375" style="26" customWidth="1"/>
    <col min="13526" max="13526" width="13.28515625" style="26" customWidth="1"/>
    <col min="13527" max="13527" width="16.7109375" style="26" customWidth="1"/>
    <col min="13528" max="13528" width="16.42578125" style="26" customWidth="1"/>
    <col min="13529" max="13529" width="17.140625" style="26" customWidth="1"/>
    <col min="13530" max="13530" width="18" style="26" customWidth="1"/>
    <col min="13531" max="13531" width="16.28515625" style="26" customWidth="1"/>
    <col min="13532" max="13532" width="15.85546875" style="26" customWidth="1"/>
    <col min="13533" max="13533" width="21.7109375" style="26" customWidth="1"/>
    <col min="13534" max="13534" width="15" style="26" customWidth="1"/>
    <col min="13535" max="13535" width="14.7109375" style="26" customWidth="1"/>
    <col min="13536" max="13763" width="7.28515625" style="26"/>
    <col min="13764" max="13764" width="11.140625" style="26" customWidth="1"/>
    <col min="13765" max="13765" width="52.42578125" style="26" customWidth="1"/>
    <col min="13766" max="13767" width="19.140625" style="26" customWidth="1"/>
    <col min="13768" max="13768" width="15.140625" style="26" customWidth="1"/>
    <col min="13769" max="13769" width="15.28515625" style="26" customWidth="1"/>
    <col min="13770" max="13770" width="14.42578125" style="26" customWidth="1"/>
    <col min="13771" max="13771" width="12.7109375" style="26" bestFit="1" customWidth="1"/>
    <col min="13772" max="13772" width="14.7109375" style="26" customWidth="1"/>
    <col min="13773" max="13773" width="15.140625" style="26" customWidth="1"/>
    <col min="13774" max="13774" width="15.7109375" style="26" customWidth="1"/>
    <col min="13775" max="13775" width="16" style="26" customWidth="1"/>
    <col min="13776" max="13776" width="13.7109375" style="26" customWidth="1"/>
    <col min="13777" max="13777" width="16" style="26" customWidth="1"/>
    <col min="13778" max="13778" width="15.42578125" style="26" customWidth="1"/>
    <col min="13779" max="13779" width="14" style="26" customWidth="1"/>
    <col min="13780" max="13780" width="14.5703125" style="26" customWidth="1"/>
    <col min="13781" max="13781" width="14.7109375" style="26" customWidth="1"/>
    <col min="13782" max="13782" width="13.28515625" style="26" customWidth="1"/>
    <col min="13783" max="13783" width="16.7109375" style="26" customWidth="1"/>
    <col min="13784" max="13784" width="16.42578125" style="26" customWidth="1"/>
    <col min="13785" max="13785" width="17.140625" style="26" customWidth="1"/>
    <col min="13786" max="13786" width="18" style="26" customWidth="1"/>
    <col min="13787" max="13787" width="16.28515625" style="26" customWidth="1"/>
    <col min="13788" max="13788" width="15.85546875" style="26" customWidth="1"/>
    <col min="13789" max="13789" width="21.7109375" style="26" customWidth="1"/>
    <col min="13790" max="13790" width="15" style="26" customWidth="1"/>
    <col min="13791" max="13791" width="14.7109375" style="26" customWidth="1"/>
    <col min="13792" max="14019" width="7.28515625" style="26"/>
    <col min="14020" max="14020" width="11.140625" style="26" customWidth="1"/>
    <col min="14021" max="14021" width="52.42578125" style="26" customWidth="1"/>
    <col min="14022" max="14023" width="19.140625" style="26" customWidth="1"/>
    <col min="14024" max="14024" width="15.140625" style="26" customWidth="1"/>
    <col min="14025" max="14025" width="15.28515625" style="26" customWidth="1"/>
    <col min="14026" max="14026" width="14.42578125" style="26" customWidth="1"/>
    <col min="14027" max="14027" width="12.7109375" style="26" bestFit="1" customWidth="1"/>
    <col min="14028" max="14028" width="14.7109375" style="26" customWidth="1"/>
    <col min="14029" max="14029" width="15.140625" style="26" customWidth="1"/>
    <col min="14030" max="14030" width="15.7109375" style="26" customWidth="1"/>
    <col min="14031" max="14031" width="16" style="26" customWidth="1"/>
    <col min="14032" max="14032" width="13.7109375" style="26" customWidth="1"/>
    <col min="14033" max="14033" width="16" style="26" customWidth="1"/>
    <col min="14034" max="14034" width="15.42578125" style="26" customWidth="1"/>
    <col min="14035" max="14035" width="14" style="26" customWidth="1"/>
    <col min="14036" max="14036" width="14.5703125" style="26" customWidth="1"/>
    <col min="14037" max="14037" width="14.7109375" style="26" customWidth="1"/>
    <col min="14038" max="14038" width="13.28515625" style="26" customWidth="1"/>
    <col min="14039" max="14039" width="16.7109375" style="26" customWidth="1"/>
    <col min="14040" max="14040" width="16.42578125" style="26" customWidth="1"/>
    <col min="14041" max="14041" width="17.140625" style="26" customWidth="1"/>
    <col min="14042" max="14042" width="18" style="26" customWidth="1"/>
    <col min="14043" max="14043" width="16.28515625" style="26" customWidth="1"/>
    <col min="14044" max="14044" width="15.85546875" style="26" customWidth="1"/>
    <col min="14045" max="14045" width="21.7109375" style="26" customWidth="1"/>
    <col min="14046" max="14046" width="15" style="26" customWidth="1"/>
    <col min="14047" max="14047" width="14.7109375" style="26" customWidth="1"/>
    <col min="14048" max="14275" width="7.28515625" style="26"/>
    <col min="14276" max="14276" width="11.140625" style="26" customWidth="1"/>
    <col min="14277" max="14277" width="52.42578125" style="26" customWidth="1"/>
    <col min="14278" max="14279" width="19.140625" style="26" customWidth="1"/>
    <col min="14280" max="14280" width="15.140625" style="26" customWidth="1"/>
    <col min="14281" max="14281" width="15.28515625" style="26" customWidth="1"/>
    <col min="14282" max="14282" width="14.42578125" style="26" customWidth="1"/>
    <col min="14283" max="14283" width="12.7109375" style="26" bestFit="1" customWidth="1"/>
    <col min="14284" max="14284" width="14.7109375" style="26" customWidth="1"/>
    <col min="14285" max="14285" width="15.140625" style="26" customWidth="1"/>
    <col min="14286" max="14286" width="15.7109375" style="26" customWidth="1"/>
    <col min="14287" max="14287" width="16" style="26" customWidth="1"/>
    <col min="14288" max="14288" width="13.7109375" style="26" customWidth="1"/>
    <col min="14289" max="14289" width="16" style="26" customWidth="1"/>
    <col min="14290" max="14290" width="15.42578125" style="26" customWidth="1"/>
    <col min="14291" max="14291" width="14" style="26" customWidth="1"/>
    <col min="14292" max="14292" width="14.5703125" style="26" customWidth="1"/>
    <col min="14293" max="14293" width="14.7109375" style="26" customWidth="1"/>
    <col min="14294" max="14294" width="13.28515625" style="26" customWidth="1"/>
    <col min="14295" max="14295" width="16.7109375" style="26" customWidth="1"/>
    <col min="14296" max="14296" width="16.42578125" style="26" customWidth="1"/>
    <col min="14297" max="14297" width="17.140625" style="26" customWidth="1"/>
    <col min="14298" max="14298" width="18" style="26" customWidth="1"/>
    <col min="14299" max="14299" width="16.28515625" style="26" customWidth="1"/>
    <col min="14300" max="14300" width="15.85546875" style="26" customWidth="1"/>
    <col min="14301" max="14301" width="21.7109375" style="26" customWidth="1"/>
    <col min="14302" max="14302" width="15" style="26" customWidth="1"/>
    <col min="14303" max="14303" width="14.7109375" style="26" customWidth="1"/>
    <col min="14304" max="14531" width="7.28515625" style="26"/>
    <col min="14532" max="14532" width="11.140625" style="26" customWidth="1"/>
    <col min="14533" max="14533" width="52.42578125" style="26" customWidth="1"/>
    <col min="14534" max="14535" width="19.140625" style="26" customWidth="1"/>
    <col min="14536" max="14536" width="15.140625" style="26" customWidth="1"/>
    <col min="14537" max="14537" width="15.28515625" style="26" customWidth="1"/>
    <col min="14538" max="14538" width="14.42578125" style="26" customWidth="1"/>
    <col min="14539" max="14539" width="12.7109375" style="26" bestFit="1" customWidth="1"/>
    <col min="14540" max="14540" width="14.7109375" style="26" customWidth="1"/>
    <col min="14541" max="14541" width="15.140625" style="26" customWidth="1"/>
    <col min="14542" max="14542" width="15.7109375" style="26" customWidth="1"/>
    <col min="14543" max="14543" width="16" style="26" customWidth="1"/>
    <col min="14544" max="14544" width="13.7109375" style="26" customWidth="1"/>
    <col min="14545" max="14545" width="16" style="26" customWidth="1"/>
    <col min="14546" max="14546" width="15.42578125" style="26" customWidth="1"/>
    <col min="14547" max="14547" width="14" style="26" customWidth="1"/>
    <col min="14548" max="14548" width="14.5703125" style="26" customWidth="1"/>
    <col min="14549" max="14549" width="14.7109375" style="26" customWidth="1"/>
    <col min="14550" max="14550" width="13.28515625" style="26" customWidth="1"/>
    <col min="14551" max="14551" width="16.7109375" style="26" customWidth="1"/>
    <col min="14552" max="14552" width="16.42578125" style="26" customWidth="1"/>
    <col min="14553" max="14553" width="17.140625" style="26" customWidth="1"/>
    <col min="14554" max="14554" width="18" style="26" customWidth="1"/>
    <col min="14555" max="14555" width="16.28515625" style="26" customWidth="1"/>
    <col min="14556" max="14556" width="15.85546875" style="26" customWidth="1"/>
    <col min="14557" max="14557" width="21.7109375" style="26" customWidth="1"/>
    <col min="14558" max="14558" width="15" style="26" customWidth="1"/>
    <col min="14559" max="14559" width="14.7109375" style="26" customWidth="1"/>
    <col min="14560" max="14787" width="7.28515625" style="26"/>
    <col min="14788" max="14788" width="11.140625" style="26" customWidth="1"/>
    <col min="14789" max="14789" width="52.42578125" style="26" customWidth="1"/>
    <col min="14790" max="14791" width="19.140625" style="26" customWidth="1"/>
    <col min="14792" max="14792" width="15.140625" style="26" customWidth="1"/>
    <col min="14793" max="14793" width="15.28515625" style="26" customWidth="1"/>
    <col min="14794" max="14794" width="14.42578125" style="26" customWidth="1"/>
    <col min="14795" max="14795" width="12.7109375" style="26" bestFit="1" customWidth="1"/>
    <col min="14796" max="14796" width="14.7109375" style="26" customWidth="1"/>
    <col min="14797" max="14797" width="15.140625" style="26" customWidth="1"/>
    <col min="14798" max="14798" width="15.7109375" style="26" customWidth="1"/>
    <col min="14799" max="14799" width="16" style="26" customWidth="1"/>
    <col min="14800" max="14800" width="13.7109375" style="26" customWidth="1"/>
    <col min="14801" max="14801" width="16" style="26" customWidth="1"/>
    <col min="14802" max="14802" width="15.42578125" style="26" customWidth="1"/>
    <col min="14803" max="14803" width="14" style="26" customWidth="1"/>
    <col min="14804" max="14804" width="14.5703125" style="26" customWidth="1"/>
    <col min="14805" max="14805" width="14.7109375" style="26" customWidth="1"/>
    <col min="14806" max="14806" width="13.28515625" style="26" customWidth="1"/>
    <col min="14807" max="14807" width="16.7109375" style="26" customWidth="1"/>
    <col min="14808" max="14808" width="16.42578125" style="26" customWidth="1"/>
    <col min="14809" max="14809" width="17.140625" style="26" customWidth="1"/>
    <col min="14810" max="14810" width="18" style="26" customWidth="1"/>
    <col min="14811" max="14811" width="16.28515625" style="26" customWidth="1"/>
    <col min="14812" max="14812" width="15.85546875" style="26" customWidth="1"/>
    <col min="14813" max="14813" width="21.7109375" style="26" customWidth="1"/>
    <col min="14814" max="14814" width="15" style="26" customWidth="1"/>
    <col min="14815" max="14815" width="14.7109375" style="26" customWidth="1"/>
    <col min="14816" max="15043" width="7.28515625" style="26"/>
    <col min="15044" max="15044" width="11.140625" style="26" customWidth="1"/>
    <col min="15045" max="15045" width="52.42578125" style="26" customWidth="1"/>
    <col min="15046" max="15047" width="19.140625" style="26" customWidth="1"/>
    <col min="15048" max="15048" width="15.140625" style="26" customWidth="1"/>
    <col min="15049" max="15049" width="15.28515625" style="26" customWidth="1"/>
    <col min="15050" max="15050" width="14.42578125" style="26" customWidth="1"/>
    <col min="15051" max="15051" width="12.7109375" style="26" bestFit="1" customWidth="1"/>
    <col min="15052" max="15052" width="14.7109375" style="26" customWidth="1"/>
    <col min="15053" max="15053" width="15.140625" style="26" customWidth="1"/>
    <col min="15054" max="15054" width="15.7109375" style="26" customWidth="1"/>
    <col min="15055" max="15055" width="16" style="26" customWidth="1"/>
    <col min="15056" max="15056" width="13.7109375" style="26" customWidth="1"/>
    <col min="15057" max="15057" width="16" style="26" customWidth="1"/>
    <col min="15058" max="15058" width="15.42578125" style="26" customWidth="1"/>
    <col min="15059" max="15059" width="14" style="26" customWidth="1"/>
    <col min="15060" max="15060" width="14.5703125" style="26" customWidth="1"/>
    <col min="15061" max="15061" width="14.7109375" style="26" customWidth="1"/>
    <col min="15062" max="15062" width="13.28515625" style="26" customWidth="1"/>
    <col min="15063" max="15063" width="16.7109375" style="26" customWidth="1"/>
    <col min="15064" max="15064" width="16.42578125" style="26" customWidth="1"/>
    <col min="15065" max="15065" width="17.140625" style="26" customWidth="1"/>
    <col min="15066" max="15066" width="18" style="26" customWidth="1"/>
    <col min="15067" max="15067" width="16.28515625" style="26" customWidth="1"/>
    <col min="15068" max="15068" width="15.85546875" style="26" customWidth="1"/>
    <col min="15069" max="15069" width="21.7109375" style="26" customWidth="1"/>
    <col min="15070" max="15070" width="15" style="26" customWidth="1"/>
    <col min="15071" max="15071" width="14.7109375" style="26" customWidth="1"/>
    <col min="15072" max="15299" width="7.28515625" style="26"/>
    <col min="15300" max="15300" width="11.140625" style="26" customWidth="1"/>
    <col min="15301" max="15301" width="52.42578125" style="26" customWidth="1"/>
    <col min="15302" max="15303" width="19.140625" style="26" customWidth="1"/>
    <col min="15304" max="15304" width="15.140625" style="26" customWidth="1"/>
    <col min="15305" max="15305" width="15.28515625" style="26" customWidth="1"/>
    <col min="15306" max="15306" width="14.42578125" style="26" customWidth="1"/>
    <col min="15307" max="15307" width="12.7109375" style="26" bestFit="1" customWidth="1"/>
    <col min="15308" max="15308" width="14.7109375" style="26" customWidth="1"/>
    <col min="15309" max="15309" width="15.140625" style="26" customWidth="1"/>
    <col min="15310" max="15310" width="15.7109375" style="26" customWidth="1"/>
    <col min="15311" max="15311" width="16" style="26" customWidth="1"/>
    <col min="15312" max="15312" width="13.7109375" style="26" customWidth="1"/>
    <col min="15313" max="15313" width="16" style="26" customWidth="1"/>
    <col min="15314" max="15314" width="15.42578125" style="26" customWidth="1"/>
    <col min="15315" max="15315" width="14" style="26" customWidth="1"/>
    <col min="15316" max="15316" width="14.5703125" style="26" customWidth="1"/>
    <col min="15317" max="15317" width="14.7109375" style="26" customWidth="1"/>
    <col min="15318" max="15318" width="13.28515625" style="26" customWidth="1"/>
    <col min="15319" max="15319" width="16.7109375" style="26" customWidth="1"/>
    <col min="15320" max="15320" width="16.42578125" style="26" customWidth="1"/>
    <col min="15321" max="15321" width="17.140625" style="26" customWidth="1"/>
    <col min="15322" max="15322" width="18" style="26" customWidth="1"/>
    <col min="15323" max="15323" width="16.28515625" style="26" customWidth="1"/>
    <col min="15324" max="15324" width="15.85546875" style="26" customWidth="1"/>
    <col min="15325" max="15325" width="21.7109375" style="26" customWidth="1"/>
    <col min="15326" max="15326" width="15" style="26" customWidth="1"/>
    <col min="15327" max="15327" width="14.7109375" style="26" customWidth="1"/>
    <col min="15328" max="15555" width="7.28515625" style="26"/>
    <col min="15556" max="15556" width="11.140625" style="26" customWidth="1"/>
    <col min="15557" max="15557" width="52.42578125" style="26" customWidth="1"/>
    <col min="15558" max="15559" width="19.140625" style="26" customWidth="1"/>
    <col min="15560" max="15560" width="15.140625" style="26" customWidth="1"/>
    <col min="15561" max="15561" width="15.28515625" style="26" customWidth="1"/>
    <col min="15562" max="15562" width="14.42578125" style="26" customWidth="1"/>
    <col min="15563" max="15563" width="12.7109375" style="26" bestFit="1" customWidth="1"/>
    <col min="15564" max="15564" width="14.7109375" style="26" customWidth="1"/>
    <col min="15565" max="15565" width="15.140625" style="26" customWidth="1"/>
    <col min="15566" max="15566" width="15.7109375" style="26" customWidth="1"/>
    <col min="15567" max="15567" width="16" style="26" customWidth="1"/>
    <col min="15568" max="15568" width="13.7109375" style="26" customWidth="1"/>
    <col min="15569" max="15569" width="16" style="26" customWidth="1"/>
    <col min="15570" max="15570" width="15.42578125" style="26" customWidth="1"/>
    <col min="15571" max="15571" width="14" style="26" customWidth="1"/>
    <col min="15572" max="15572" width="14.5703125" style="26" customWidth="1"/>
    <col min="15573" max="15573" width="14.7109375" style="26" customWidth="1"/>
    <col min="15574" max="15574" width="13.28515625" style="26" customWidth="1"/>
    <col min="15575" max="15575" width="16.7109375" style="26" customWidth="1"/>
    <col min="15576" max="15576" width="16.42578125" style="26" customWidth="1"/>
    <col min="15577" max="15577" width="17.140625" style="26" customWidth="1"/>
    <col min="15578" max="15578" width="18" style="26" customWidth="1"/>
    <col min="15579" max="15579" width="16.28515625" style="26" customWidth="1"/>
    <col min="15580" max="15580" width="15.85546875" style="26" customWidth="1"/>
    <col min="15581" max="15581" width="21.7109375" style="26" customWidth="1"/>
    <col min="15582" max="15582" width="15" style="26" customWidth="1"/>
    <col min="15583" max="15583" width="14.7109375" style="26" customWidth="1"/>
    <col min="15584" max="15811" width="7.28515625" style="26"/>
    <col min="15812" max="15812" width="11.140625" style="26" customWidth="1"/>
    <col min="15813" max="15813" width="52.42578125" style="26" customWidth="1"/>
    <col min="15814" max="15815" width="19.140625" style="26" customWidth="1"/>
    <col min="15816" max="15816" width="15.140625" style="26" customWidth="1"/>
    <col min="15817" max="15817" width="15.28515625" style="26" customWidth="1"/>
    <col min="15818" max="15818" width="14.42578125" style="26" customWidth="1"/>
    <col min="15819" max="15819" width="12.7109375" style="26" bestFit="1" customWidth="1"/>
    <col min="15820" max="15820" width="14.7109375" style="26" customWidth="1"/>
    <col min="15821" max="15821" width="15.140625" style="26" customWidth="1"/>
    <col min="15822" max="15822" width="15.7109375" style="26" customWidth="1"/>
    <col min="15823" max="15823" width="16" style="26" customWidth="1"/>
    <col min="15824" max="15824" width="13.7109375" style="26" customWidth="1"/>
    <col min="15825" max="15825" width="16" style="26" customWidth="1"/>
    <col min="15826" max="15826" width="15.42578125" style="26" customWidth="1"/>
    <col min="15827" max="15827" width="14" style="26" customWidth="1"/>
    <col min="15828" max="15828" width="14.5703125" style="26" customWidth="1"/>
    <col min="15829" max="15829" width="14.7109375" style="26" customWidth="1"/>
    <col min="15830" max="15830" width="13.28515625" style="26" customWidth="1"/>
    <col min="15831" max="15831" width="16.7109375" style="26" customWidth="1"/>
    <col min="15832" max="15832" width="16.42578125" style="26" customWidth="1"/>
    <col min="15833" max="15833" width="17.140625" style="26" customWidth="1"/>
    <col min="15834" max="15834" width="18" style="26" customWidth="1"/>
    <col min="15835" max="15835" width="16.28515625" style="26" customWidth="1"/>
    <col min="15836" max="15836" width="15.85546875" style="26" customWidth="1"/>
    <col min="15837" max="15837" width="21.7109375" style="26" customWidth="1"/>
    <col min="15838" max="15838" width="15" style="26" customWidth="1"/>
    <col min="15839" max="15839" width="14.7109375" style="26" customWidth="1"/>
    <col min="15840" max="16067" width="7.28515625" style="26"/>
    <col min="16068" max="16068" width="11.140625" style="26" customWidth="1"/>
    <col min="16069" max="16069" width="52.42578125" style="26" customWidth="1"/>
    <col min="16070" max="16071" width="19.140625" style="26" customWidth="1"/>
    <col min="16072" max="16072" width="15.140625" style="26" customWidth="1"/>
    <col min="16073" max="16073" width="15.28515625" style="26" customWidth="1"/>
    <col min="16074" max="16074" width="14.42578125" style="26" customWidth="1"/>
    <col min="16075" max="16075" width="12.7109375" style="26" bestFit="1" customWidth="1"/>
    <col min="16076" max="16076" width="14.7109375" style="26" customWidth="1"/>
    <col min="16077" max="16077" width="15.140625" style="26" customWidth="1"/>
    <col min="16078" max="16078" width="15.7109375" style="26" customWidth="1"/>
    <col min="16079" max="16079" width="16" style="26" customWidth="1"/>
    <col min="16080" max="16080" width="13.7109375" style="26" customWidth="1"/>
    <col min="16081" max="16081" width="16" style="26" customWidth="1"/>
    <col min="16082" max="16082" width="15.42578125" style="26" customWidth="1"/>
    <col min="16083" max="16083" width="14" style="26" customWidth="1"/>
    <col min="16084" max="16084" width="14.5703125" style="26" customWidth="1"/>
    <col min="16085" max="16085" width="14.7109375" style="26" customWidth="1"/>
    <col min="16086" max="16086" width="13.28515625" style="26" customWidth="1"/>
    <col min="16087" max="16087" width="16.7109375" style="26" customWidth="1"/>
    <col min="16088" max="16088" width="16.42578125" style="26" customWidth="1"/>
    <col min="16089" max="16089" width="17.140625" style="26" customWidth="1"/>
    <col min="16090" max="16090" width="18" style="26" customWidth="1"/>
    <col min="16091" max="16091" width="16.28515625" style="26" customWidth="1"/>
    <col min="16092" max="16092" width="15.85546875" style="26" customWidth="1"/>
    <col min="16093" max="16093" width="21.7109375" style="26" customWidth="1"/>
    <col min="16094" max="16094" width="15" style="26" customWidth="1"/>
    <col min="16095" max="16095" width="14.7109375" style="26" customWidth="1"/>
    <col min="16096" max="16384" width="7.28515625" style="26"/>
  </cols>
  <sheetData>
    <row r="1" spans="1:23" ht="31.5" x14ac:dyDescent="0.5">
      <c r="A1"/>
      <c r="B1"/>
      <c r="C1"/>
      <c r="D1" s="42"/>
      <c r="E1" s="43"/>
      <c r="F1" s="43"/>
      <c r="G1" s="36"/>
      <c r="H1" s="36"/>
      <c r="I1" s="36"/>
      <c r="J1" s="36"/>
      <c r="K1" s="36"/>
      <c r="L1" s="43" t="s">
        <v>65</v>
      </c>
      <c r="M1" s="43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ht="27.75" x14ac:dyDescent="0.35">
      <c r="A2"/>
      <c r="B2"/>
      <c r="C2"/>
      <c r="D2"/>
      <c r="E2" s="36"/>
      <c r="F2" s="36"/>
      <c r="G2" s="36"/>
      <c r="H2" s="36"/>
      <c r="I2" s="36"/>
      <c r="J2" s="36"/>
      <c r="K2" s="36"/>
      <c r="L2" s="36" t="s">
        <v>51</v>
      </c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</row>
    <row r="3" spans="1:23" ht="27" x14ac:dyDescent="0.3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</row>
    <row r="4" spans="1:23" x14ac:dyDescent="0.45">
      <c r="A4" s="37" t="s">
        <v>52</v>
      </c>
      <c r="B4" s="22"/>
      <c r="C4" s="23"/>
      <c r="D4" s="23"/>
      <c r="E4" s="23"/>
      <c r="F4" s="7"/>
      <c r="G4" s="38"/>
      <c r="H4" s="38"/>
      <c r="I4" s="38"/>
      <c r="J4" s="38"/>
      <c r="K4" s="38"/>
      <c r="L4" s="223" t="s">
        <v>53</v>
      </c>
      <c r="M4" s="223"/>
      <c r="N4" s="223"/>
      <c r="O4" s="223"/>
      <c r="P4" s="223"/>
      <c r="Q4" s="38"/>
      <c r="R4" s="38"/>
      <c r="S4" s="38"/>
      <c r="T4" s="38"/>
      <c r="U4" s="38"/>
      <c r="V4" s="38"/>
      <c r="W4" s="25"/>
    </row>
    <row r="5" spans="1:23" x14ac:dyDescent="0.45">
      <c r="A5" s="37" t="s">
        <v>54</v>
      </c>
      <c r="B5" s="22"/>
      <c r="C5" s="23"/>
      <c r="D5" s="23"/>
      <c r="E5" s="23"/>
      <c r="F5" s="7"/>
      <c r="G5" s="38"/>
      <c r="H5" s="38"/>
      <c r="I5" s="38"/>
      <c r="J5" s="38"/>
      <c r="K5" s="38"/>
      <c r="L5" s="223" t="s">
        <v>64</v>
      </c>
      <c r="M5" s="223"/>
      <c r="N5" s="223"/>
      <c r="O5" s="223"/>
      <c r="P5" s="223"/>
      <c r="Q5" s="38"/>
      <c r="R5" s="38"/>
      <c r="S5" s="38"/>
      <c r="T5" s="38"/>
      <c r="U5" s="38"/>
      <c r="V5" s="38"/>
      <c r="W5" s="25"/>
    </row>
    <row r="6" spans="1:23" x14ac:dyDescent="0.35">
      <c r="A6" s="37" t="s">
        <v>54</v>
      </c>
      <c r="B6" s="22"/>
      <c r="C6" s="23"/>
      <c r="D6" s="23"/>
      <c r="E6" s="39"/>
      <c r="F6" s="39"/>
      <c r="G6" s="39"/>
      <c r="H6" s="39"/>
      <c r="I6" s="39"/>
      <c r="J6" s="39"/>
      <c r="K6" s="39"/>
      <c r="L6" s="223" t="s">
        <v>55</v>
      </c>
      <c r="M6" s="223"/>
      <c r="N6" s="223"/>
      <c r="O6" s="223"/>
      <c r="P6" s="223"/>
      <c r="Q6" s="39"/>
      <c r="R6" s="39"/>
      <c r="S6" s="39"/>
      <c r="T6" s="39"/>
      <c r="U6" s="39"/>
      <c r="V6" s="39"/>
      <c r="W6" s="39"/>
    </row>
    <row r="7" spans="1:23" x14ac:dyDescent="0.35">
      <c r="A7" s="37" t="s">
        <v>56</v>
      </c>
      <c r="B7" s="22"/>
      <c r="C7" s="23"/>
      <c r="D7" s="23"/>
      <c r="E7" s="39"/>
      <c r="F7" s="39"/>
      <c r="G7" s="39"/>
      <c r="H7" s="39"/>
      <c r="I7" s="39"/>
      <c r="J7" s="39"/>
      <c r="K7" s="39"/>
      <c r="L7" s="23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</row>
    <row r="8" spans="1:23" x14ac:dyDescent="0.35">
      <c r="A8" s="37" t="s">
        <v>57</v>
      </c>
      <c r="B8" s="22"/>
      <c r="C8" s="23"/>
      <c r="D8" s="23"/>
      <c r="E8" s="39"/>
      <c r="F8" s="39"/>
      <c r="G8" s="39"/>
      <c r="H8" s="39"/>
      <c r="I8" s="39"/>
      <c r="J8" s="39"/>
      <c r="K8" s="39"/>
      <c r="L8" s="23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</row>
    <row r="9" spans="1:23" x14ac:dyDescent="0.35">
      <c r="A9" s="37" t="s">
        <v>54</v>
      </c>
      <c r="B9" s="22"/>
      <c r="C9" s="23"/>
      <c r="D9" s="23"/>
      <c r="E9" s="39"/>
      <c r="F9" s="39"/>
      <c r="G9" s="39"/>
      <c r="H9" s="39"/>
      <c r="I9" s="39"/>
      <c r="J9" s="39"/>
      <c r="K9" s="39"/>
      <c r="L9" s="223" t="s">
        <v>135</v>
      </c>
      <c r="M9" s="223"/>
      <c r="N9" s="223"/>
      <c r="O9" s="223"/>
      <c r="P9" s="223"/>
      <c r="Q9" s="39"/>
      <c r="R9" s="39"/>
      <c r="S9" s="39"/>
      <c r="T9" s="39"/>
      <c r="U9" s="39"/>
      <c r="V9" s="39"/>
      <c r="W9" s="39"/>
    </row>
    <row r="10" spans="1:23" x14ac:dyDescent="0.35">
      <c r="A10" s="37" t="s">
        <v>58</v>
      </c>
      <c r="B10" s="22"/>
      <c r="C10" s="23"/>
      <c r="D10" s="23"/>
      <c r="E10" s="39"/>
      <c r="F10" s="39"/>
      <c r="G10" s="39"/>
      <c r="H10" s="39"/>
      <c r="I10" s="39"/>
      <c r="J10" s="39"/>
      <c r="K10" s="39"/>
      <c r="L10" s="223" t="s">
        <v>58</v>
      </c>
      <c r="M10" s="223"/>
      <c r="N10" s="223"/>
      <c r="O10" s="223"/>
      <c r="P10" s="223"/>
      <c r="Q10" s="39"/>
      <c r="R10" s="39"/>
      <c r="S10" s="39"/>
      <c r="T10" s="39"/>
      <c r="U10" s="39"/>
      <c r="V10" s="39"/>
      <c r="W10" s="39"/>
    </row>
    <row r="11" spans="1:23" x14ac:dyDescent="0.45">
      <c r="A11" s="37" t="s">
        <v>59</v>
      </c>
      <c r="B11" s="22"/>
      <c r="C11" s="23"/>
      <c r="D11" s="23"/>
      <c r="E11" s="37"/>
      <c r="F11" s="7"/>
      <c r="G11" s="38"/>
      <c r="H11" s="38"/>
      <c r="I11" s="38"/>
      <c r="J11" s="38"/>
      <c r="K11" s="38"/>
      <c r="L11" s="224" t="s">
        <v>59</v>
      </c>
      <c r="M11" s="224"/>
      <c r="N11" s="224"/>
      <c r="O11" s="224"/>
      <c r="P11" s="224"/>
      <c r="Q11" s="38"/>
      <c r="R11" s="38"/>
      <c r="S11" s="38"/>
      <c r="T11" s="38"/>
      <c r="U11" s="38"/>
      <c r="V11" s="38"/>
      <c r="W11" s="25"/>
    </row>
    <row r="12" spans="1:23" x14ac:dyDescent="0.45">
      <c r="A12" s="37"/>
      <c r="B12" s="22"/>
      <c r="C12" s="23"/>
      <c r="D12" s="23"/>
      <c r="E12" s="23"/>
      <c r="F12" s="7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25"/>
    </row>
    <row r="13" spans="1:23" ht="35.25" x14ac:dyDescent="0.5">
      <c r="A13" s="222" t="s">
        <v>60</v>
      </c>
      <c r="B13" s="222"/>
      <c r="C13" s="222"/>
      <c r="D13" s="222"/>
      <c r="E13" s="222"/>
      <c r="F13" s="222"/>
      <c r="G13" s="222"/>
      <c r="H13" s="222"/>
      <c r="I13" s="222"/>
      <c r="J13" s="222"/>
      <c r="K13" s="222"/>
      <c r="L13" s="222"/>
      <c r="M13" s="222"/>
      <c r="N13" s="222"/>
      <c r="O13" s="222"/>
      <c r="P13" s="222"/>
      <c r="Q13" s="40"/>
      <c r="R13" s="40"/>
      <c r="S13" s="40"/>
      <c r="T13" s="40"/>
      <c r="U13" s="40"/>
      <c r="V13" s="40"/>
      <c r="W13" s="41"/>
    </row>
    <row r="14" spans="1:23" ht="35.25" x14ac:dyDescent="0.5">
      <c r="A14" s="222" t="s">
        <v>61</v>
      </c>
      <c r="B14" s="222"/>
      <c r="C14" s="222"/>
      <c r="D14" s="222"/>
      <c r="E14" s="222"/>
      <c r="F14" s="222"/>
      <c r="G14" s="222"/>
      <c r="H14" s="222"/>
      <c r="I14" s="222"/>
      <c r="J14" s="222"/>
      <c r="K14" s="222"/>
      <c r="L14" s="222"/>
      <c r="M14" s="222"/>
      <c r="N14" s="222"/>
      <c r="O14" s="222"/>
      <c r="P14" s="222"/>
      <c r="Q14" s="40"/>
      <c r="R14" s="40"/>
      <c r="S14" s="40"/>
      <c r="T14" s="40"/>
      <c r="U14" s="40"/>
      <c r="V14" s="40"/>
      <c r="W14" s="41"/>
    </row>
    <row r="15" spans="1:23" ht="35.25" x14ac:dyDescent="0.35">
      <c r="A15" s="222" t="s">
        <v>62</v>
      </c>
      <c r="B15" s="222"/>
      <c r="C15" s="222"/>
      <c r="D15" s="222"/>
      <c r="E15" s="222"/>
      <c r="F15" s="222"/>
      <c r="G15" s="222"/>
      <c r="H15" s="222"/>
      <c r="I15" s="222"/>
      <c r="J15" s="222"/>
      <c r="K15" s="222"/>
      <c r="L15" s="222"/>
      <c r="M15" s="222"/>
      <c r="N15" s="222"/>
      <c r="O15" s="222"/>
      <c r="P15" s="222"/>
      <c r="Q15" s="222"/>
      <c r="R15" s="222"/>
      <c r="S15" s="222"/>
      <c r="T15" s="222"/>
      <c r="U15" s="222"/>
      <c r="V15" s="222"/>
      <c r="W15" s="222"/>
    </row>
    <row r="16" spans="1:23" ht="35.25" x14ac:dyDescent="0.5">
      <c r="A16" s="222" t="s">
        <v>63</v>
      </c>
      <c r="B16" s="222"/>
      <c r="C16" s="222"/>
      <c r="D16" s="222"/>
      <c r="E16" s="222"/>
      <c r="F16" s="222"/>
      <c r="G16" s="222"/>
      <c r="H16" s="222"/>
      <c r="I16" s="222"/>
      <c r="J16" s="222"/>
      <c r="K16" s="222"/>
      <c r="L16" s="222"/>
      <c r="M16" s="222"/>
      <c r="N16" s="222"/>
      <c r="O16" s="222"/>
      <c r="P16" s="222"/>
      <c r="Q16" s="40"/>
      <c r="R16" s="40"/>
      <c r="S16" s="40"/>
      <c r="T16" s="40"/>
      <c r="U16" s="40"/>
      <c r="V16" s="40"/>
      <c r="W16" s="41"/>
    </row>
    <row r="17" spans="1:23" s="5" customFormat="1" ht="27.75" x14ac:dyDescent="0.35">
      <c r="A17"/>
      <c r="B17"/>
      <c r="C17" s="34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</row>
    <row r="18" spans="1:23" s="5" customFormat="1" x14ac:dyDescent="0.45">
      <c r="A18" s="102" t="s">
        <v>106</v>
      </c>
      <c r="B18" s="103"/>
      <c r="C18" s="104"/>
      <c r="D18" s="104"/>
      <c r="E18" s="104"/>
      <c r="F18" s="104"/>
      <c r="G18" s="105"/>
      <c r="H18" s="105"/>
      <c r="I18" s="105"/>
      <c r="J18" s="105"/>
      <c r="K18" s="105"/>
      <c r="L18" s="105"/>
      <c r="M18" s="105"/>
      <c r="N18" s="105"/>
      <c r="O18" s="105"/>
      <c r="P18" s="102"/>
    </row>
    <row r="19" spans="1:23" s="5" customFormat="1" x14ac:dyDescent="0.45">
      <c r="A19" s="106" t="s">
        <v>0</v>
      </c>
      <c r="B19" s="103"/>
      <c r="C19" s="104"/>
      <c r="D19" s="104"/>
      <c r="E19" s="104"/>
      <c r="F19" s="104"/>
      <c r="G19" s="105"/>
      <c r="H19" s="105"/>
      <c r="I19" s="105"/>
      <c r="J19" s="105"/>
      <c r="K19" s="105"/>
      <c r="L19" s="105"/>
      <c r="M19" s="105"/>
      <c r="N19" s="105"/>
      <c r="O19" s="105"/>
      <c r="P19" s="107"/>
    </row>
    <row r="20" spans="1:23" s="5" customFormat="1" x14ac:dyDescent="0.35">
      <c r="A20" s="108"/>
      <c r="B20" s="109"/>
      <c r="C20" s="110"/>
      <c r="D20" s="110"/>
      <c r="E20" s="110"/>
      <c r="F20" s="110"/>
      <c r="G20" s="105"/>
      <c r="H20" s="105"/>
      <c r="I20" s="105"/>
      <c r="J20" s="105"/>
      <c r="K20" s="105"/>
      <c r="L20" s="105"/>
      <c r="M20" s="105"/>
      <c r="N20" s="105"/>
      <c r="O20" s="105"/>
      <c r="P20" s="111"/>
    </row>
    <row r="21" spans="1:23" s="5" customFormat="1" ht="58.9" customHeight="1" x14ac:dyDescent="0.45">
      <c r="A21" s="106" t="s">
        <v>1</v>
      </c>
      <c r="B21" s="103"/>
      <c r="C21" s="104"/>
      <c r="D21" s="104"/>
      <c r="E21" s="104"/>
      <c r="F21" s="104"/>
      <c r="G21" s="105"/>
      <c r="H21" s="105"/>
      <c r="I21" s="105"/>
      <c r="J21" s="105"/>
      <c r="K21" s="105"/>
      <c r="L21" s="105"/>
      <c r="M21" s="105"/>
      <c r="N21" s="105"/>
      <c r="O21" s="105"/>
      <c r="P21" s="106"/>
    </row>
    <row r="22" spans="1:23" s="12" customFormat="1" x14ac:dyDescent="0.4">
      <c r="A22" s="218" t="s">
        <v>2</v>
      </c>
      <c r="B22" s="112" t="s">
        <v>3</v>
      </c>
      <c r="C22" s="113" t="s">
        <v>4</v>
      </c>
      <c r="D22" s="113" t="s">
        <v>5</v>
      </c>
      <c r="E22" s="113" t="s">
        <v>6</v>
      </c>
      <c r="F22" s="113" t="s">
        <v>7</v>
      </c>
      <c r="G22" s="219" t="s">
        <v>8</v>
      </c>
      <c r="H22" s="219"/>
      <c r="I22" s="219"/>
      <c r="J22" s="219"/>
      <c r="K22" s="219" t="s">
        <v>9</v>
      </c>
      <c r="L22" s="219"/>
      <c r="M22" s="219"/>
      <c r="N22" s="219"/>
      <c r="O22" s="219"/>
      <c r="P22" s="221" t="s">
        <v>10</v>
      </c>
    </row>
    <row r="23" spans="1:23" s="12" customFormat="1" ht="49.15" customHeight="1" x14ac:dyDescent="0.4">
      <c r="A23" s="218"/>
      <c r="B23" s="112" t="s">
        <v>11</v>
      </c>
      <c r="C23" s="112" t="s">
        <v>11</v>
      </c>
      <c r="D23" s="112" t="s">
        <v>11</v>
      </c>
      <c r="E23" s="112" t="s">
        <v>11</v>
      </c>
      <c r="F23" s="112" t="s">
        <v>11</v>
      </c>
      <c r="G23" s="114" t="s">
        <v>12</v>
      </c>
      <c r="H23" s="114" t="s">
        <v>13</v>
      </c>
      <c r="I23" s="114" t="s">
        <v>14</v>
      </c>
      <c r="J23" s="114" t="s">
        <v>15</v>
      </c>
      <c r="K23" s="114" t="s">
        <v>16</v>
      </c>
      <c r="L23" s="114" t="s">
        <v>17</v>
      </c>
      <c r="M23" s="114" t="s">
        <v>18</v>
      </c>
      <c r="N23" s="114" t="s">
        <v>19</v>
      </c>
      <c r="O23" s="114" t="s">
        <v>20</v>
      </c>
      <c r="P23" s="221"/>
    </row>
    <row r="24" spans="1:23" s="12" customFormat="1" ht="49.15" customHeight="1" x14ac:dyDescent="0.45">
      <c r="A24" s="115" t="s">
        <v>111</v>
      </c>
      <c r="B24" s="116">
        <v>25</v>
      </c>
      <c r="C24" s="83">
        <v>0.35</v>
      </c>
      <c r="D24" s="83">
        <v>1.2749999999999999</v>
      </c>
      <c r="E24" s="83">
        <v>2.2250000000000001</v>
      </c>
      <c r="F24" s="83">
        <v>22</v>
      </c>
      <c r="G24" s="50">
        <v>4.0575000000000001</v>
      </c>
      <c r="H24" s="50">
        <v>2.5000000000000001E-3</v>
      </c>
      <c r="I24" s="50">
        <v>5.0000000000000001E-3</v>
      </c>
      <c r="J24" s="50">
        <v>0</v>
      </c>
      <c r="K24" s="50">
        <v>4.6725000000000003</v>
      </c>
      <c r="L24" s="50">
        <v>3.4525000000000001</v>
      </c>
      <c r="M24" s="50">
        <v>1.895</v>
      </c>
      <c r="N24" s="50">
        <v>6.5000000000000002E-2</v>
      </c>
      <c r="O24" s="50">
        <v>1.4225000000000001</v>
      </c>
      <c r="P24" s="117">
        <v>43</v>
      </c>
    </row>
    <row r="25" spans="1:23" s="12" customFormat="1" ht="77.25" customHeight="1" x14ac:dyDescent="0.4">
      <c r="A25" s="13" t="s">
        <v>112</v>
      </c>
      <c r="B25" s="78" t="s">
        <v>30</v>
      </c>
      <c r="C25" s="79">
        <v>2.66</v>
      </c>
      <c r="D25" s="79">
        <v>5.0999999999999996</v>
      </c>
      <c r="E25" s="79">
        <v>16.439999999999998</v>
      </c>
      <c r="F25" s="79">
        <v>124</v>
      </c>
      <c r="G25" s="85">
        <v>6.03</v>
      </c>
      <c r="H25" s="85">
        <v>0.08</v>
      </c>
      <c r="I25" s="85">
        <v>0.05</v>
      </c>
      <c r="J25" s="85">
        <v>0</v>
      </c>
      <c r="K25" s="85">
        <v>52.9</v>
      </c>
      <c r="L25" s="85">
        <v>57.56</v>
      </c>
      <c r="M25" s="85">
        <v>20.72</v>
      </c>
      <c r="N25" s="85">
        <v>0.78</v>
      </c>
      <c r="O25" s="85">
        <v>387.6</v>
      </c>
      <c r="P25" s="78">
        <v>132</v>
      </c>
    </row>
    <row r="26" spans="1:23" s="5" customFormat="1" ht="49.15" customHeight="1" x14ac:dyDescent="0.35">
      <c r="A26" s="118" t="s">
        <v>110</v>
      </c>
      <c r="B26" s="78" t="s">
        <v>92</v>
      </c>
      <c r="C26" s="79">
        <v>12.24</v>
      </c>
      <c r="D26" s="79">
        <v>4.7200000000000015</v>
      </c>
      <c r="E26" s="79">
        <v>3.12</v>
      </c>
      <c r="F26" s="79">
        <v>105.60000000000001</v>
      </c>
      <c r="G26" s="85">
        <v>0.4</v>
      </c>
      <c r="H26" s="85">
        <v>2.6666666666666665E-2</v>
      </c>
      <c r="I26" s="85">
        <v>7.3333333333333334E-2</v>
      </c>
      <c r="J26" s="85">
        <v>10.666666666666666</v>
      </c>
      <c r="K26" s="85">
        <v>19.466666666666665</v>
      </c>
      <c r="L26" s="85">
        <v>121</v>
      </c>
      <c r="M26" s="85">
        <v>196.66666666666669</v>
      </c>
      <c r="N26" s="85">
        <v>0.76666666666666661</v>
      </c>
      <c r="O26" s="85">
        <v>1.6933333333333334</v>
      </c>
      <c r="P26" s="78">
        <v>433</v>
      </c>
    </row>
    <row r="27" spans="1:23" s="12" customFormat="1" ht="49.15" customHeight="1" x14ac:dyDescent="0.4">
      <c r="A27" s="119" t="s">
        <v>38</v>
      </c>
      <c r="B27" s="120">
        <v>120</v>
      </c>
      <c r="C27" s="121">
        <v>4.2</v>
      </c>
      <c r="D27" s="121">
        <v>4.92</v>
      </c>
      <c r="E27" s="121">
        <v>28.2</v>
      </c>
      <c r="F27" s="121">
        <v>176.4</v>
      </c>
      <c r="G27" s="122">
        <v>0</v>
      </c>
      <c r="H27" s="122">
        <v>0.78</v>
      </c>
      <c r="I27" s="122">
        <v>4.7999999999999994E-2</v>
      </c>
      <c r="J27" s="122">
        <v>16.8</v>
      </c>
      <c r="K27" s="122">
        <v>3.8880000000000008</v>
      </c>
      <c r="L27" s="122">
        <v>29.736000000000004</v>
      </c>
      <c r="M27" s="122">
        <v>16.919999999999998</v>
      </c>
      <c r="N27" s="122">
        <v>0.8879999999999999</v>
      </c>
      <c r="O27" s="122">
        <v>24.275999999999996</v>
      </c>
      <c r="P27" s="120">
        <v>516</v>
      </c>
    </row>
    <row r="28" spans="1:23" s="5" customFormat="1" x14ac:dyDescent="0.35">
      <c r="A28" s="119" t="s">
        <v>23</v>
      </c>
      <c r="B28" s="120">
        <v>200</v>
      </c>
      <c r="C28" s="79">
        <v>0.2</v>
      </c>
      <c r="D28" s="79">
        <v>0</v>
      </c>
      <c r="E28" s="79">
        <v>15</v>
      </c>
      <c r="F28" s="79">
        <v>58</v>
      </c>
      <c r="G28" s="85">
        <v>0.02</v>
      </c>
      <c r="H28" s="85">
        <v>0</v>
      </c>
      <c r="I28" s="85">
        <v>0</v>
      </c>
      <c r="J28" s="85">
        <v>0</v>
      </c>
      <c r="K28" s="85">
        <v>1.29</v>
      </c>
      <c r="L28" s="85">
        <v>1.6</v>
      </c>
      <c r="M28" s="85">
        <v>0.88</v>
      </c>
      <c r="N28" s="85">
        <v>0.21</v>
      </c>
      <c r="O28" s="85">
        <v>8.7100000000000009</v>
      </c>
      <c r="P28" s="78">
        <v>685</v>
      </c>
    </row>
    <row r="29" spans="1:23" s="5" customFormat="1" x14ac:dyDescent="0.35">
      <c r="A29" s="119" t="s">
        <v>25</v>
      </c>
      <c r="B29" s="120">
        <v>32.5</v>
      </c>
      <c r="C29" s="79">
        <v>2.5024999999999999</v>
      </c>
      <c r="D29" s="79">
        <v>0.45500000000000002</v>
      </c>
      <c r="E29" s="79">
        <v>12.2525</v>
      </c>
      <c r="F29" s="79">
        <v>65</v>
      </c>
      <c r="G29" s="85">
        <v>0</v>
      </c>
      <c r="H29" s="85">
        <v>3.3000000000000002E-2</v>
      </c>
      <c r="I29" s="85">
        <v>0</v>
      </c>
      <c r="J29" s="85">
        <v>0</v>
      </c>
      <c r="K29" s="85">
        <v>11.624000000000001</v>
      </c>
      <c r="L29" s="85">
        <v>22.858000000000001</v>
      </c>
      <c r="M29" s="85">
        <v>20.420999999999999</v>
      </c>
      <c r="N29" s="85">
        <v>1.5820000000000001</v>
      </c>
      <c r="O29" s="85">
        <v>0</v>
      </c>
      <c r="P29" s="78" t="s">
        <v>26</v>
      </c>
    </row>
    <row r="30" spans="1:23" s="5" customFormat="1" x14ac:dyDescent="0.35">
      <c r="A30" s="123" t="s">
        <v>27</v>
      </c>
      <c r="B30" s="120"/>
      <c r="C30" s="121">
        <f>SUM(C24:C29)</f>
        <v>22.1525</v>
      </c>
      <c r="D30" s="121">
        <f t="shared" ref="D30:O30" si="0">SUM(D24:D29)</f>
        <v>16.47</v>
      </c>
      <c r="E30" s="121">
        <f t="shared" si="0"/>
        <v>77.237499999999997</v>
      </c>
      <c r="F30" s="121">
        <f t="shared" si="0"/>
        <v>551</v>
      </c>
      <c r="G30" s="121">
        <f t="shared" si="0"/>
        <v>10.5075</v>
      </c>
      <c r="H30" s="121">
        <f t="shared" si="0"/>
        <v>0.92216666666666669</v>
      </c>
      <c r="I30" s="121">
        <f t="shared" si="0"/>
        <v>0.17633333333333331</v>
      </c>
      <c r="J30" s="121">
        <f t="shared" si="0"/>
        <v>27.466666666666669</v>
      </c>
      <c r="K30" s="121">
        <f t="shared" si="0"/>
        <v>93.841166666666666</v>
      </c>
      <c r="L30" s="121">
        <f t="shared" si="0"/>
        <v>236.20649999999998</v>
      </c>
      <c r="M30" s="121">
        <f t="shared" si="0"/>
        <v>257.5026666666667</v>
      </c>
      <c r="N30" s="121">
        <f t="shared" si="0"/>
        <v>4.2916666666666661</v>
      </c>
      <c r="O30" s="121">
        <f t="shared" si="0"/>
        <v>423.70183333333335</v>
      </c>
      <c r="P30" s="124"/>
    </row>
    <row r="31" spans="1:23" s="5" customFormat="1" x14ac:dyDescent="0.35">
      <c r="A31" s="108"/>
      <c r="B31" s="109"/>
      <c r="C31" s="110"/>
      <c r="D31" s="110"/>
      <c r="E31" s="110"/>
      <c r="F31" s="110"/>
      <c r="G31" s="105"/>
      <c r="H31" s="105"/>
      <c r="I31" s="105"/>
      <c r="J31" s="105"/>
      <c r="K31" s="105"/>
      <c r="L31" s="105"/>
      <c r="M31" s="105"/>
      <c r="N31" s="105"/>
      <c r="O31" s="105"/>
      <c r="P31" s="111"/>
    </row>
    <row r="32" spans="1:23" s="5" customFormat="1" x14ac:dyDescent="0.35">
      <c r="A32" s="108"/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11"/>
    </row>
    <row r="33" spans="1:16" s="5" customFormat="1" x14ac:dyDescent="0.45">
      <c r="A33" s="106" t="s">
        <v>28</v>
      </c>
      <c r="B33" s="103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7"/>
    </row>
    <row r="34" spans="1:16" s="5" customFormat="1" ht="33" customHeight="1" x14ac:dyDescent="0.35">
      <c r="A34" s="108"/>
      <c r="B34" s="109"/>
      <c r="C34" s="110"/>
      <c r="D34" s="110"/>
      <c r="E34" s="110"/>
      <c r="F34" s="110"/>
      <c r="G34" s="105"/>
      <c r="H34" s="105"/>
      <c r="I34" s="105"/>
      <c r="J34" s="105"/>
      <c r="K34" s="105"/>
      <c r="L34" s="105"/>
      <c r="M34" s="105"/>
      <c r="N34" s="105"/>
      <c r="O34" s="105"/>
      <c r="P34" s="111"/>
    </row>
    <row r="35" spans="1:16" s="12" customFormat="1" x14ac:dyDescent="0.45">
      <c r="A35" s="106" t="s">
        <v>29</v>
      </c>
      <c r="B35" s="103"/>
      <c r="C35" s="104"/>
      <c r="D35" s="104"/>
      <c r="E35" s="104"/>
      <c r="F35" s="104"/>
      <c r="G35" s="105"/>
      <c r="H35" s="105"/>
      <c r="I35" s="105"/>
      <c r="J35" s="105"/>
      <c r="K35" s="105"/>
      <c r="L35" s="105"/>
      <c r="M35" s="105"/>
      <c r="N35" s="105"/>
      <c r="O35" s="105"/>
      <c r="P35" s="106"/>
    </row>
    <row r="36" spans="1:16" s="12" customFormat="1" ht="87" customHeight="1" x14ac:dyDescent="0.4">
      <c r="A36" s="221" t="s">
        <v>2</v>
      </c>
      <c r="B36" s="112" t="s">
        <v>3</v>
      </c>
      <c r="C36" s="113" t="s">
        <v>4</v>
      </c>
      <c r="D36" s="113" t="s">
        <v>5</v>
      </c>
      <c r="E36" s="113" t="s">
        <v>6</v>
      </c>
      <c r="F36" s="113" t="s">
        <v>7</v>
      </c>
      <c r="G36" s="219" t="s">
        <v>8</v>
      </c>
      <c r="H36" s="219"/>
      <c r="I36" s="219"/>
      <c r="J36" s="219"/>
      <c r="K36" s="219" t="s">
        <v>9</v>
      </c>
      <c r="L36" s="219"/>
      <c r="M36" s="219"/>
      <c r="N36" s="219"/>
      <c r="O36" s="219"/>
      <c r="P36" s="220" t="s">
        <v>10</v>
      </c>
    </row>
    <row r="37" spans="1:16" s="12" customFormat="1" ht="87" customHeight="1" x14ac:dyDescent="0.4">
      <c r="A37" s="221"/>
      <c r="B37" s="112" t="s">
        <v>11</v>
      </c>
      <c r="C37" s="112" t="s">
        <v>11</v>
      </c>
      <c r="D37" s="112" t="s">
        <v>11</v>
      </c>
      <c r="E37" s="112" t="s">
        <v>11</v>
      </c>
      <c r="F37" s="112" t="s">
        <v>11</v>
      </c>
      <c r="G37" s="114" t="s">
        <v>12</v>
      </c>
      <c r="H37" s="114" t="s">
        <v>13</v>
      </c>
      <c r="I37" s="114" t="s">
        <v>14</v>
      </c>
      <c r="J37" s="114" t="s">
        <v>15</v>
      </c>
      <c r="K37" s="114" t="s">
        <v>16</v>
      </c>
      <c r="L37" s="114" t="s">
        <v>17</v>
      </c>
      <c r="M37" s="114" t="s">
        <v>18</v>
      </c>
      <c r="N37" s="114" t="s">
        <v>19</v>
      </c>
      <c r="O37" s="114" t="s">
        <v>20</v>
      </c>
      <c r="P37" s="220"/>
    </row>
    <row r="38" spans="1:16" s="12" customFormat="1" ht="51" customHeight="1" x14ac:dyDescent="0.4">
      <c r="A38" s="119" t="s">
        <v>107</v>
      </c>
      <c r="B38" s="120">
        <v>20</v>
      </c>
      <c r="C38" s="121">
        <v>0.6</v>
      </c>
      <c r="D38" s="121">
        <v>1.04</v>
      </c>
      <c r="E38" s="121">
        <v>1.25</v>
      </c>
      <c r="F38" s="121">
        <v>16.72</v>
      </c>
      <c r="G38" s="125">
        <v>2.2000000000000002</v>
      </c>
      <c r="H38" s="125">
        <v>0.02</v>
      </c>
      <c r="I38" s="125">
        <v>0.01</v>
      </c>
      <c r="J38" s="125">
        <v>0</v>
      </c>
      <c r="K38" s="125">
        <v>4.29</v>
      </c>
      <c r="L38" s="125">
        <v>11.99</v>
      </c>
      <c r="M38" s="125">
        <v>4.16</v>
      </c>
      <c r="N38" s="125">
        <v>0.14000000000000001</v>
      </c>
      <c r="O38" s="125">
        <v>20.41</v>
      </c>
      <c r="P38" s="120" t="s">
        <v>108</v>
      </c>
    </row>
    <row r="39" spans="1:16" s="12" customFormat="1" ht="75.75" customHeight="1" x14ac:dyDescent="0.4">
      <c r="A39" s="13" t="s">
        <v>109</v>
      </c>
      <c r="B39" s="78" t="s">
        <v>21</v>
      </c>
      <c r="C39" s="79">
        <v>1.59</v>
      </c>
      <c r="D39" s="79">
        <v>5.51</v>
      </c>
      <c r="E39" s="79">
        <v>10.55</v>
      </c>
      <c r="F39" s="79">
        <v>84.8</v>
      </c>
      <c r="G39" s="85">
        <v>8.23</v>
      </c>
      <c r="H39" s="14">
        <v>0.04</v>
      </c>
      <c r="I39" s="14">
        <v>0.03</v>
      </c>
      <c r="J39" s="14">
        <v>0</v>
      </c>
      <c r="K39" s="14">
        <v>35.5</v>
      </c>
      <c r="L39" s="14">
        <v>42.58</v>
      </c>
      <c r="M39" s="14">
        <v>21</v>
      </c>
      <c r="N39" s="14">
        <v>0.95</v>
      </c>
      <c r="O39" s="14">
        <v>305.32</v>
      </c>
      <c r="P39" s="78">
        <v>110</v>
      </c>
    </row>
    <row r="40" spans="1:16" s="12" customFormat="1" ht="75.75" customHeight="1" x14ac:dyDescent="0.4">
      <c r="A40" s="119" t="s">
        <v>113</v>
      </c>
      <c r="B40" s="120" t="s">
        <v>114</v>
      </c>
      <c r="C40" s="79">
        <v>10.34</v>
      </c>
      <c r="D40" s="79">
        <v>8.6699999999999982</v>
      </c>
      <c r="E40" s="79">
        <v>12.46</v>
      </c>
      <c r="F40" s="79">
        <v>170.7</v>
      </c>
      <c r="G40" s="84">
        <v>0</v>
      </c>
      <c r="H40" s="84">
        <v>3.5999999999999997E-2</v>
      </c>
      <c r="I40" s="84">
        <v>4.8119999999999994</v>
      </c>
      <c r="J40" s="84">
        <v>6.9959999999999996</v>
      </c>
      <c r="K40" s="85">
        <v>8.4</v>
      </c>
      <c r="L40" s="85">
        <v>84.695999999999998</v>
      </c>
      <c r="M40" s="85">
        <v>16.896000000000001</v>
      </c>
      <c r="N40" s="85">
        <v>0.996</v>
      </c>
      <c r="O40" s="85">
        <v>218.88</v>
      </c>
      <c r="P40" s="78">
        <v>498</v>
      </c>
    </row>
    <row r="41" spans="1:16" s="5" customFormat="1" x14ac:dyDescent="0.35">
      <c r="A41" s="119" t="s">
        <v>115</v>
      </c>
      <c r="B41" s="120">
        <v>120</v>
      </c>
      <c r="C41" s="121">
        <v>3</v>
      </c>
      <c r="D41" s="121">
        <v>4.919999999999999</v>
      </c>
      <c r="E41" s="121">
        <v>30.84</v>
      </c>
      <c r="F41" s="121">
        <v>182.4</v>
      </c>
      <c r="G41" s="122">
        <v>0</v>
      </c>
      <c r="H41" s="122">
        <v>2.3999999999999997E-2</v>
      </c>
      <c r="I41" s="122">
        <v>1.1999999999999999E-2</v>
      </c>
      <c r="J41" s="122">
        <v>16.200000000000003</v>
      </c>
      <c r="K41" s="122">
        <v>1.0920000000000001</v>
      </c>
      <c r="L41" s="122">
        <v>48.756000000000007</v>
      </c>
      <c r="M41" s="122">
        <v>13.068000000000001</v>
      </c>
      <c r="N41" s="122">
        <v>0.41999999999999993</v>
      </c>
      <c r="O41" s="122">
        <v>32.46</v>
      </c>
      <c r="P41" s="120">
        <v>511</v>
      </c>
    </row>
    <row r="42" spans="1:16" s="12" customFormat="1" x14ac:dyDescent="0.45">
      <c r="A42" s="119" t="s">
        <v>84</v>
      </c>
      <c r="B42" s="120" t="s">
        <v>116</v>
      </c>
      <c r="C42" s="83">
        <v>0.3</v>
      </c>
      <c r="D42" s="83">
        <v>0</v>
      </c>
      <c r="E42" s="83">
        <v>15.2</v>
      </c>
      <c r="F42" s="83">
        <v>60</v>
      </c>
      <c r="G42" s="50">
        <v>4.0599999999999996</v>
      </c>
      <c r="H42" s="50">
        <v>0</v>
      </c>
      <c r="I42" s="50">
        <v>0</v>
      </c>
      <c r="J42" s="50">
        <v>0</v>
      </c>
      <c r="K42" s="50">
        <v>15.16</v>
      </c>
      <c r="L42" s="50">
        <v>7.14</v>
      </c>
      <c r="M42" s="50">
        <v>5.6</v>
      </c>
      <c r="N42" s="50">
        <v>0.57999999999999996</v>
      </c>
      <c r="O42" s="50">
        <v>0</v>
      </c>
      <c r="P42" s="117">
        <v>686</v>
      </c>
    </row>
    <row r="43" spans="1:16" s="12" customFormat="1" x14ac:dyDescent="0.4">
      <c r="A43" s="119" t="s">
        <v>25</v>
      </c>
      <c r="B43" s="120">
        <v>32.5</v>
      </c>
      <c r="C43" s="79">
        <v>2.5024999999999999</v>
      </c>
      <c r="D43" s="79">
        <v>0.45500000000000002</v>
      </c>
      <c r="E43" s="79">
        <v>12.2525</v>
      </c>
      <c r="F43" s="79">
        <v>65</v>
      </c>
      <c r="G43" s="85">
        <v>0</v>
      </c>
      <c r="H43" s="85">
        <v>3.3000000000000002E-2</v>
      </c>
      <c r="I43" s="85">
        <v>0</v>
      </c>
      <c r="J43" s="85">
        <v>0</v>
      </c>
      <c r="K43" s="85">
        <v>11.624000000000001</v>
      </c>
      <c r="L43" s="85">
        <v>22.858000000000001</v>
      </c>
      <c r="M43" s="85">
        <v>20.420999999999999</v>
      </c>
      <c r="N43" s="85">
        <v>1.5820000000000001</v>
      </c>
      <c r="O43" s="85">
        <v>0</v>
      </c>
      <c r="P43" s="78" t="s">
        <v>26</v>
      </c>
    </row>
    <row r="44" spans="1:16" s="5" customFormat="1" x14ac:dyDescent="0.35">
      <c r="A44" s="112" t="s">
        <v>27</v>
      </c>
      <c r="B44" s="120"/>
      <c r="C44" s="121">
        <f>SUM(C38:C43)</f>
        <v>18.3325</v>
      </c>
      <c r="D44" s="121">
        <f t="shared" ref="D44:O44" si="1">SUM(D38:D43)</f>
        <v>20.594999999999995</v>
      </c>
      <c r="E44" s="121">
        <f t="shared" si="1"/>
        <v>82.552499999999995</v>
      </c>
      <c r="F44" s="121">
        <f t="shared" si="1"/>
        <v>579.62</v>
      </c>
      <c r="G44" s="121">
        <f t="shared" si="1"/>
        <v>14.489999999999998</v>
      </c>
      <c r="H44" s="121">
        <f t="shared" si="1"/>
        <v>0.153</v>
      </c>
      <c r="I44" s="121">
        <f t="shared" si="1"/>
        <v>4.863999999999999</v>
      </c>
      <c r="J44" s="121">
        <f t="shared" si="1"/>
        <v>23.196000000000002</v>
      </c>
      <c r="K44" s="121">
        <f t="shared" si="1"/>
        <v>76.065999999999988</v>
      </c>
      <c r="L44" s="121">
        <f t="shared" si="1"/>
        <v>218.01999999999998</v>
      </c>
      <c r="M44" s="121">
        <f t="shared" si="1"/>
        <v>81.144999999999996</v>
      </c>
      <c r="N44" s="121">
        <f t="shared" si="1"/>
        <v>4.6680000000000001</v>
      </c>
      <c r="O44" s="121">
        <f t="shared" si="1"/>
        <v>577.07000000000005</v>
      </c>
      <c r="P44" s="126"/>
    </row>
    <row r="45" spans="1:16" s="5" customFormat="1" ht="33" customHeight="1" x14ac:dyDescent="0.45">
      <c r="A45" s="106" t="s">
        <v>32</v>
      </c>
      <c r="B45" s="109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</row>
    <row r="46" spans="1:16" s="12" customFormat="1" x14ac:dyDescent="0.4">
      <c r="A46" s="108"/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11"/>
    </row>
    <row r="47" spans="1:16" s="12" customFormat="1" x14ac:dyDescent="0.45">
      <c r="A47" s="106" t="s">
        <v>33</v>
      </c>
      <c r="B47" s="103"/>
      <c r="C47" s="104"/>
      <c r="D47" s="104"/>
      <c r="E47" s="104"/>
      <c r="F47" s="104"/>
      <c r="G47" s="105"/>
      <c r="H47" s="105"/>
      <c r="I47" s="105"/>
      <c r="J47" s="105"/>
      <c r="K47" s="105"/>
      <c r="L47" s="105"/>
      <c r="M47" s="105"/>
      <c r="N47" s="105"/>
      <c r="O47" s="105"/>
      <c r="P47" s="106"/>
    </row>
    <row r="48" spans="1:16" s="12" customFormat="1" ht="69" customHeight="1" x14ac:dyDescent="0.4">
      <c r="A48" s="218" t="s">
        <v>2</v>
      </c>
      <c r="B48" s="112" t="s">
        <v>3</v>
      </c>
      <c r="C48" s="113" t="s">
        <v>4</v>
      </c>
      <c r="D48" s="113" t="s">
        <v>5</v>
      </c>
      <c r="E48" s="113" t="s">
        <v>6</v>
      </c>
      <c r="F48" s="113" t="s">
        <v>7</v>
      </c>
      <c r="G48" s="219" t="s">
        <v>8</v>
      </c>
      <c r="H48" s="219"/>
      <c r="I48" s="219"/>
      <c r="J48" s="219"/>
      <c r="K48" s="219" t="s">
        <v>9</v>
      </c>
      <c r="L48" s="219"/>
      <c r="M48" s="219"/>
      <c r="N48" s="219"/>
      <c r="O48" s="219"/>
      <c r="P48" s="221" t="s">
        <v>10</v>
      </c>
    </row>
    <row r="49" spans="1:16" s="12" customFormat="1" ht="69" customHeight="1" x14ac:dyDescent="0.4">
      <c r="A49" s="218"/>
      <c r="B49" s="112" t="s">
        <v>11</v>
      </c>
      <c r="C49" s="112" t="s">
        <v>11</v>
      </c>
      <c r="D49" s="112" t="s">
        <v>11</v>
      </c>
      <c r="E49" s="112" t="s">
        <v>11</v>
      </c>
      <c r="F49" s="112" t="s">
        <v>11</v>
      </c>
      <c r="G49" s="114" t="s">
        <v>12</v>
      </c>
      <c r="H49" s="114" t="s">
        <v>13</v>
      </c>
      <c r="I49" s="114" t="s">
        <v>14</v>
      </c>
      <c r="J49" s="114" t="s">
        <v>15</v>
      </c>
      <c r="K49" s="114" t="s">
        <v>16</v>
      </c>
      <c r="L49" s="114" t="s">
        <v>17</v>
      </c>
      <c r="M49" s="114" t="s">
        <v>18</v>
      </c>
      <c r="N49" s="114" t="s">
        <v>19</v>
      </c>
      <c r="O49" s="114" t="s">
        <v>20</v>
      </c>
      <c r="P49" s="221"/>
    </row>
    <row r="50" spans="1:16" s="12" customFormat="1" ht="69" customHeight="1" x14ac:dyDescent="0.4">
      <c r="A50" s="119" t="s">
        <v>79</v>
      </c>
      <c r="B50" s="120">
        <v>20</v>
      </c>
      <c r="C50" s="121">
        <v>0.45</v>
      </c>
      <c r="D50" s="121">
        <v>0.75</v>
      </c>
      <c r="E50" s="121">
        <v>8.9</v>
      </c>
      <c r="F50" s="121">
        <v>17</v>
      </c>
      <c r="G50" s="125">
        <v>2.78</v>
      </c>
      <c r="H50" s="125">
        <v>0.01</v>
      </c>
      <c r="I50" s="125">
        <v>0.01</v>
      </c>
      <c r="J50" s="125">
        <v>0</v>
      </c>
      <c r="K50" s="125">
        <v>11.64</v>
      </c>
      <c r="L50" s="125">
        <v>14.12</v>
      </c>
      <c r="M50" s="125">
        <v>6.72</v>
      </c>
      <c r="N50" s="125">
        <v>0.3</v>
      </c>
      <c r="O50" s="125">
        <v>70.23</v>
      </c>
      <c r="P50" s="120" t="s">
        <v>26</v>
      </c>
    </row>
    <row r="51" spans="1:16" s="12" customFormat="1" ht="99" x14ac:dyDescent="0.4">
      <c r="A51" s="13" t="s">
        <v>34</v>
      </c>
      <c r="B51" s="78" t="s">
        <v>21</v>
      </c>
      <c r="C51" s="79">
        <v>2.3199999999999998</v>
      </c>
      <c r="D51" s="79">
        <v>2</v>
      </c>
      <c r="E51" s="79">
        <v>16.8</v>
      </c>
      <c r="F51" s="79">
        <v>96</v>
      </c>
      <c r="G51" s="85">
        <v>6.6</v>
      </c>
      <c r="H51" s="14">
        <v>0.02</v>
      </c>
      <c r="I51" s="14">
        <v>0.05</v>
      </c>
      <c r="J51" s="14">
        <v>0.02</v>
      </c>
      <c r="K51" s="14">
        <v>9.6</v>
      </c>
      <c r="L51" s="14">
        <v>22.8</v>
      </c>
      <c r="M51" s="14">
        <v>15.97</v>
      </c>
      <c r="N51" s="14">
        <v>0.64</v>
      </c>
      <c r="O51" s="14">
        <v>385</v>
      </c>
      <c r="P51" s="78">
        <v>140</v>
      </c>
    </row>
    <row r="52" spans="1:16" s="12" customFormat="1" x14ac:dyDescent="0.4">
      <c r="A52" s="119" t="s">
        <v>117</v>
      </c>
      <c r="B52" s="78" t="s">
        <v>92</v>
      </c>
      <c r="C52" s="79">
        <v>11.12</v>
      </c>
      <c r="D52" s="79">
        <v>5.2</v>
      </c>
      <c r="E52" s="79">
        <v>3.2</v>
      </c>
      <c r="F52" s="79">
        <v>105.60000000000001</v>
      </c>
      <c r="G52" s="85">
        <v>0.4</v>
      </c>
      <c r="H52" s="85">
        <v>2.6666666666666665E-2</v>
      </c>
      <c r="I52" s="85">
        <v>7.3333333333333334E-2</v>
      </c>
      <c r="J52" s="85">
        <v>10.666666666666666</v>
      </c>
      <c r="K52" s="85">
        <v>19.466666666666665</v>
      </c>
      <c r="L52" s="85">
        <v>121</v>
      </c>
      <c r="M52" s="85">
        <v>196.66666666666669</v>
      </c>
      <c r="N52" s="85">
        <v>0.76666666666666661</v>
      </c>
      <c r="O52" s="85">
        <v>1.6933333333333334</v>
      </c>
      <c r="P52" s="78">
        <v>437</v>
      </c>
    </row>
    <row r="53" spans="1:16" s="12" customFormat="1" x14ac:dyDescent="0.4">
      <c r="A53" s="13" t="s">
        <v>22</v>
      </c>
      <c r="B53" s="78">
        <v>120</v>
      </c>
      <c r="C53" s="121">
        <v>6.9599999999999991</v>
      </c>
      <c r="D53" s="121">
        <v>6.2399999999999993</v>
      </c>
      <c r="E53" s="121">
        <v>34.080000000000005</v>
      </c>
      <c r="F53" s="121">
        <v>223.20000000000002</v>
      </c>
      <c r="G53" s="122">
        <v>0</v>
      </c>
      <c r="H53" s="122">
        <v>0.19800000000000001</v>
      </c>
      <c r="I53" s="122">
        <v>9.5999999999999988E-2</v>
      </c>
      <c r="J53" s="122">
        <v>12</v>
      </c>
      <c r="K53" s="122">
        <v>12.54</v>
      </c>
      <c r="L53" s="122">
        <v>167.82</v>
      </c>
      <c r="M53" s="122">
        <v>112.01999999999998</v>
      </c>
      <c r="N53" s="122">
        <v>3.8400000000000007</v>
      </c>
      <c r="O53" s="122">
        <v>213.6</v>
      </c>
      <c r="P53" s="120">
        <v>508</v>
      </c>
    </row>
    <row r="54" spans="1:16" s="5" customFormat="1" x14ac:dyDescent="0.35">
      <c r="A54" s="119" t="s">
        <v>118</v>
      </c>
      <c r="B54" s="120">
        <v>200</v>
      </c>
      <c r="C54" s="79">
        <v>0.2</v>
      </c>
      <c r="D54" s="79">
        <v>0</v>
      </c>
      <c r="E54" s="79">
        <v>35.799999999999997</v>
      </c>
      <c r="F54" s="79">
        <v>142</v>
      </c>
      <c r="G54" s="85">
        <v>3.2</v>
      </c>
      <c r="H54" s="85">
        <v>0.06</v>
      </c>
      <c r="I54" s="85">
        <v>0</v>
      </c>
      <c r="J54" s="85">
        <v>0</v>
      </c>
      <c r="K54" s="85">
        <v>14.22</v>
      </c>
      <c r="L54" s="85">
        <v>2.14</v>
      </c>
      <c r="M54" s="85">
        <v>4.1399999999999997</v>
      </c>
      <c r="N54" s="85">
        <v>0.48</v>
      </c>
      <c r="O54" s="85">
        <v>0</v>
      </c>
      <c r="P54" s="78">
        <v>631</v>
      </c>
    </row>
    <row r="55" spans="1:16" s="5" customFormat="1" x14ac:dyDescent="0.35">
      <c r="A55" s="119" t="s">
        <v>25</v>
      </c>
      <c r="B55" s="120">
        <v>32.5</v>
      </c>
      <c r="C55" s="79">
        <v>2.5024999999999999</v>
      </c>
      <c r="D55" s="79">
        <v>0.45500000000000002</v>
      </c>
      <c r="E55" s="79">
        <v>12.2525</v>
      </c>
      <c r="F55" s="79">
        <v>65</v>
      </c>
      <c r="G55" s="85">
        <v>0</v>
      </c>
      <c r="H55" s="85">
        <v>3.3000000000000002E-2</v>
      </c>
      <c r="I55" s="85">
        <v>0</v>
      </c>
      <c r="J55" s="85">
        <v>0</v>
      </c>
      <c r="K55" s="85">
        <v>11.624000000000001</v>
      </c>
      <c r="L55" s="85">
        <v>22.858000000000001</v>
      </c>
      <c r="M55" s="85">
        <v>20.420999999999999</v>
      </c>
      <c r="N55" s="85">
        <v>1.5820000000000001</v>
      </c>
      <c r="O55" s="85">
        <v>0</v>
      </c>
      <c r="P55" s="78" t="s">
        <v>26</v>
      </c>
    </row>
    <row r="56" spans="1:16" s="5" customFormat="1" x14ac:dyDescent="0.35">
      <c r="A56" s="123" t="s">
        <v>27</v>
      </c>
      <c r="B56" s="120"/>
      <c r="C56" s="121">
        <f>SUM(C50:C55)</f>
        <v>23.552499999999998</v>
      </c>
      <c r="D56" s="121">
        <f t="shared" ref="D56:O56" si="2">SUM(D50:D55)</f>
        <v>14.645</v>
      </c>
      <c r="E56" s="121">
        <f t="shared" si="2"/>
        <v>111.0325</v>
      </c>
      <c r="F56" s="121">
        <f t="shared" si="2"/>
        <v>648.80000000000007</v>
      </c>
      <c r="G56" s="121">
        <f t="shared" si="2"/>
        <v>12.98</v>
      </c>
      <c r="H56" s="121">
        <f t="shared" si="2"/>
        <v>0.34766666666666668</v>
      </c>
      <c r="I56" s="121">
        <f t="shared" si="2"/>
        <v>0.22933333333333333</v>
      </c>
      <c r="J56" s="121">
        <f t="shared" si="2"/>
        <v>22.686666666666667</v>
      </c>
      <c r="K56" s="121">
        <f t="shared" si="2"/>
        <v>79.090666666666664</v>
      </c>
      <c r="L56" s="121">
        <f t="shared" si="2"/>
        <v>350.738</v>
      </c>
      <c r="M56" s="121">
        <f t="shared" si="2"/>
        <v>355.93766666666664</v>
      </c>
      <c r="N56" s="121">
        <f t="shared" si="2"/>
        <v>7.6086666666666671</v>
      </c>
      <c r="O56" s="121">
        <f t="shared" si="2"/>
        <v>670.52333333333331</v>
      </c>
      <c r="P56" s="124"/>
    </row>
    <row r="57" spans="1:16" s="5" customFormat="1" ht="33" customHeight="1" x14ac:dyDescent="0.35">
      <c r="A57" s="108"/>
      <c r="B57" s="109"/>
      <c r="C57" s="110"/>
      <c r="D57" s="110"/>
      <c r="E57" s="110"/>
      <c r="F57" s="110"/>
      <c r="G57" s="127"/>
      <c r="H57" s="127"/>
      <c r="I57" s="127"/>
      <c r="J57" s="127"/>
      <c r="K57" s="127"/>
      <c r="L57" s="127"/>
      <c r="M57" s="127"/>
      <c r="N57" s="127"/>
      <c r="O57" s="127"/>
      <c r="P57" s="111"/>
    </row>
    <row r="58" spans="1:16" s="12" customFormat="1" x14ac:dyDescent="0.4">
      <c r="A58" s="108"/>
      <c r="B58" s="109"/>
      <c r="C58" s="110"/>
      <c r="D58" s="110"/>
      <c r="E58" s="110"/>
      <c r="F58" s="110"/>
      <c r="G58" s="127"/>
      <c r="H58" s="127"/>
      <c r="I58" s="127"/>
      <c r="J58" s="127"/>
      <c r="K58" s="127"/>
      <c r="L58" s="127"/>
      <c r="M58" s="127"/>
      <c r="N58" s="127"/>
      <c r="O58" s="127"/>
      <c r="P58" s="111"/>
    </row>
    <row r="59" spans="1:16" s="12" customFormat="1" x14ac:dyDescent="0.45">
      <c r="A59" s="128" t="s">
        <v>37</v>
      </c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7"/>
    </row>
    <row r="60" spans="1:16" s="12" customFormat="1" x14ac:dyDescent="0.4">
      <c r="A60" s="108"/>
      <c r="B60" s="109"/>
      <c r="C60" s="110"/>
      <c r="D60" s="110"/>
      <c r="E60" s="110"/>
      <c r="F60" s="110"/>
      <c r="G60" s="105"/>
      <c r="H60" s="105"/>
      <c r="I60" s="105"/>
      <c r="J60" s="105"/>
      <c r="K60" s="105"/>
      <c r="L60" s="105"/>
      <c r="M60" s="105"/>
      <c r="N60" s="105"/>
      <c r="O60" s="105"/>
      <c r="P60" s="111"/>
    </row>
    <row r="61" spans="1:16" s="12" customFormat="1" ht="65.25" customHeight="1" x14ac:dyDescent="0.45">
      <c r="A61" s="128" t="s">
        <v>33</v>
      </c>
      <c r="B61" s="103"/>
      <c r="C61" s="104"/>
      <c r="D61" s="104"/>
      <c r="E61" s="104"/>
      <c r="F61" s="104"/>
      <c r="G61" s="105"/>
      <c r="H61" s="105"/>
      <c r="I61" s="105"/>
      <c r="J61" s="105"/>
      <c r="K61" s="105"/>
      <c r="L61" s="105"/>
      <c r="M61" s="105"/>
      <c r="N61" s="105"/>
      <c r="O61" s="105"/>
      <c r="P61" s="129"/>
    </row>
    <row r="62" spans="1:16" s="5" customFormat="1" ht="65.25" customHeight="1" x14ac:dyDescent="0.35">
      <c r="A62" s="218" t="s">
        <v>2</v>
      </c>
      <c r="B62" s="112" t="s">
        <v>3</v>
      </c>
      <c r="C62" s="113" t="s">
        <v>4</v>
      </c>
      <c r="D62" s="113" t="s">
        <v>5</v>
      </c>
      <c r="E62" s="113" t="s">
        <v>6</v>
      </c>
      <c r="F62" s="113" t="s">
        <v>7</v>
      </c>
      <c r="G62" s="219" t="s">
        <v>8</v>
      </c>
      <c r="H62" s="219"/>
      <c r="I62" s="219"/>
      <c r="J62" s="219"/>
      <c r="K62" s="219" t="s">
        <v>9</v>
      </c>
      <c r="L62" s="219"/>
      <c r="M62" s="219"/>
      <c r="N62" s="219"/>
      <c r="O62" s="219"/>
      <c r="P62" s="220" t="s">
        <v>10</v>
      </c>
    </row>
    <row r="63" spans="1:16" s="12" customFormat="1" ht="65.25" customHeight="1" x14ac:dyDescent="0.4">
      <c r="A63" s="218"/>
      <c r="B63" s="112" t="s">
        <v>11</v>
      </c>
      <c r="C63" s="112" t="s">
        <v>11</v>
      </c>
      <c r="D63" s="112" t="s">
        <v>11</v>
      </c>
      <c r="E63" s="112" t="s">
        <v>11</v>
      </c>
      <c r="F63" s="112" t="s">
        <v>11</v>
      </c>
      <c r="G63" s="114" t="s">
        <v>12</v>
      </c>
      <c r="H63" s="114" t="s">
        <v>13</v>
      </c>
      <c r="I63" s="114" t="s">
        <v>14</v>
      </c>
      <c r="J63" s="114" t="s">
        <v>15</v>
      </c>
      <c r="K63" s="114" t="s">
        <v>16</v>
      </c>
      <c r="L63" s="114" t="s">
        <v>17</v>
      </c>
      <c r="M63" s="114" t="s">
        <v>18</v>
      </c>
      <c r="N63" s="114" t="s">
        <v>19</v>
      </c>
      <c r="O63" s="114" t="s">
        <v>20</v>
      </c>
      <c r="P63" s="220"/>
    </row>
    <row r="64" spans="1:16" s="5" customFormat="1" ht="66" x14ac:dyDescent="0.35">
      <c r="A64" s="119" t="s">
        <v>119</v>
      </c>
      <c r="B64" s="130">
        <v>25</v>
      </c>
      <c r="C64" s="131">
        <v>0.35499999999999998</v>
      </c>
      <c r="D64" s="131">
        <v>1.52</v>
      </c>
      <c r="E64" s="131">
        <v>2.09</v>
      </c>
      <c r="F64" s="131">
        <v>23.475000000000001</v>
      </c>
      <c r="G64" s="132">
        <v>2.375</v>
      </c>
      <c r="H64" s="133">
        <v>5.0000000000000001E-3</v>
      </c>
      <c r="I64" s="133">
        <v>0.01</v>
      </c>
      <c r="J64" s="133">
        <v>0</v>
      </c>
      <c r="K64" s="133">
        <v>8.7899999999999991</v>
      </c>
      <c r="L64" s="133">
        <v>10.244999999999999</v>
      </c>
      <c r="M64" s="133">
        <v>5.2249999999999996</v>
      </c>
      <c r="N64" s="133">
        <v>0.33500000000000002</v>
      </c>
      <c r="O64" s="133">
        <v>68.400000000000006</v>
      </c>
      <c r="P64" s="130" t="s">
        <v>78</v>
      </c>
    </row>
    <row r="65" spans="1:16" s="5" customFormat="1" ht="66" x14ac:dyDescent="0.35">
      <c r="A65" s="13" t="s">
        <v>120</v>
      </c>
      <c r="B65" s="78" t="s">
        <v>21</v>
      </c>
      <c r="C65" s="79">
        <v>1.59</v>
      </c>
      <c r="D65" s="79">
        <v>4.7899999999999991</v>
      </c>
      <c r="E65" s="79">
        <v>8.07</v>
      </c>
      <c r="F65" s="79">
        <v>70.400000000000006</v>
      </c>
      <c r="G65" s="85">
        <v>14.72</v>
      </c>
      <c r="H65" s="14">
        <v>0.05</v>
      </c>
      <c r="I65" s="14">
        <v>0.04</v>
      </c>
      <c r="J65" s="14">
        <v>0</v>
      </c>
      <c r="K65" s="14">
        <v>34.659999999999997</v>
      </c>
      <c r="L65" s="14">
        <v>38.1</v>
      </c>
      <c r="M65" s="14">
        <v>17.8</v>
      </c>
      <c r="N65" s="14">
        <v>0.64</v>
      </c>
      <c r="O65" s="14">
        <v>303.74</v>
      </c>
      <c r="P65" s="78">
        <v>124</v>
      </c>
    </row>
    <row r="66" spans="1:16" s="5" customFormat="1" ht="66" x14ac:dyDescent="0.35">
      <c r="A66" s="119" t="s">
        <v>121</v>
      </c>
      <c r="B66" s="120" t="s">
        <v>114</v>
      </c>
      <c r="C66" s="121">
        <v>9.5399999999999991</v>
      </c>
      <c r="D66" s="121">
        <v>4.59</v>
      </c>
      <c r="E66" s="121">
        <v>5.0399999999999991</v>
      </c>
      <c r="F66" s="121">
        <v>100.80000000000001</v>
      </c>
      <c r="G66" s="122">
        <v>1.8749999999999996</v>
      </c>
      <c r="H66" s="122">
        <v>0.06</v>
      </c>
      <c r="I66" s="122">
        <v>4.4999999999999998E-2</v>
      </c>
      <c r="J66" s="122">
        <v>4.5</v>
      </c>
      <c r="K66" s="122">
        <v>25.199999999999996</v>
      </c>
      <c r="L66" s="122">
        <v>133.05000000000001</v>
      </c>
      <c r="M66" s="122">
        <v>25.95</v>
      </c>
      <c r="N66" s="122">
        <v>0.51</v>
      </c>
      <c r="O66" s="122">
        <v>229.65</v>
      </c>
      <c r="P66" s="134">
        <v>374</v>
      </c>
    </row>
    <row r="67" spans="1:16" s="5" customFormat="1" x14ac:dyDescent="0.35">
      <c r="A67" s="119" t="s">
        <v>31</v>
      </c>
      <c r="B67" s="120">
        <v>120</v>
      </c>
      <c r="C67" s="121">
        <v>2.5199999999999996</v>
      </c>
      <c r="D67" s="121">
        <v>5.3999999999999995</v>
      </c>
      <c r="E67" s="121">
        <v>17.52</v>
      </c>
      <c r="F67" s="121">
        <v>130.80000000000001</v>
      </c>
      <c r="G67" s="122">
        <v>9.68</v>
      </c>
      <c r="H67" s="122">
        <v>7.4399999999999994E-2</v>
      </c>
      <c r="I67" s="122">
        <v>5.9200000000000003E-2</v>
      </c>
      <c r="J67" s="122">
        <v>13.6</v>
      </c>
      <c r="K67" s="122">
        <v>19.72</v>
      </c>
      <c r="L67" s="122">
        <v>46.183999999999997</v>
      </c>
      <c r="M67" s="122">
        <v>14.8</v>
      </c>
      <c r="N67" s="122">
        <v>0.53600000000000003</v>
      </c>
      <c r="O67" s="122">
        <v>345.84000000000003</v>
      </c>
      <c r="P67" s="120">
        <v>520</v>
      </c>
    </row>
    <row r="68" spans="1:16" s="5" customFormat="1" x14ac:dyDescent="0.35">
      <c r="A68" s="119" t="s">
        <v>84</v>
      </c>
      <c r="B68" s="120" t="s">
        <v>116</v>
      </c>
      <c r="C68" s="121">
        <v>0.3</v>
      </c>
      <c r="D68" s="121">
        <v>0</v>
      </c>
      <c r="E68" s="121">
        <v>15.2</v>
      </c>
      <c r="F68" s="121">
        <v>60</v>
      </c>
      <c r="G68" s="125">
        <v>4.0599999999999996</v>
      </c>
      <c r="H68" s="125">
        <v>0</v>
      </c>
      <c r="I68" s="125">
        <v>0</v>
      </c>
      <c r="J68" s="125">
        <v>0</v>
      </c>
      <c r="K68" s="125">
        <v>15.16</v>
      </c>
      <c r="L68" s="125">
        <v>7.14</v>
      </c>
      <c r="M68" s="125">
        <v>5.6</v>
      </c>
      <c r="N68" s="125">
        <v>0.57999999999999996</v>
      </c>
      <c r="O68" s="125">
        <v>0</v>
      </c>
      <c r="P68" s="120">
        <v>686</v>
      </c>
    </row>
    <row r="69" spans="1:16" s="5" customFormat="1" x14ac:dyDescent="0.35">
      <c r="A69" s="119" t="s">
        <v>25</v>
      </c>
      <c r="B69" s="120">
        <v>32.5</v>
      </c>
      <c r="C69" s="79">
        <v>2.5024999999999999</v>
      </c>
      <c r="D69" s="79">
        <v>0.45500000000000002</v>
      </c>
      <c r="E69" s="79">
        <v>12.2525</v>
      </c>
      <c r="F69" s="79">
        <v>65</v>
      </c>
      <c r="G69" s="85">
        <v>0</v>
      </c>
      <c r="H69" s="85">
        <v>3.3000000000000002E-2</v>
      </c>
      <c r="I69" s="85">
        <v>0</v>
      </c>
      <c r="J69" s="85">
        <v>0</v>
      </c>
      <c r="K69" s="85">
        <v>11.624000000000001</v>
      </c>
      <c r="L69" s="85">
        <v>22.858000000000001</v>
      </c>
      <c r="M69" s="85">
        <v>20.420999999999999</v>
      </c>
      <c r="N69" s="85">
        <v>1.5820000000000001</v>
      </c>
      <c r="O69" s="85">
        <v>0</v>
      </c>
      <c r="P69" s="78" t="s">
        <v>26</v>
      </c>
    </row>
    <row r="70" spans="1:16" s="5" customFormat="1" ht="33" customHeight="1" x14ac:dyDescent="0.35">
      <c r="A70" s="123" t="s">
        <v>27</v>
      </c>
      <c r="B70" s="120"/>
      <c r="C70" s="121">
        <f>SUM(C64:C69)</f>
        <v>16.807500000000001</v>
      </c>
      <c r="D70" s="121">
        <f t="shared" ref="D70:O70" si="3">SUM(D64:D69)</f>
        <v>16.754999999999995</v>
      </c>
      <c r="E70" s="121">
        <f t="shared" si="3"/>
        <v>60.172499999999999</v>
      </c>
      <c r="F70" s="121">
        <f t="shared" si="3"/>
        <v>450.47500000000002</v>
      </c>
      <c r="G70" s="121">
        <f t="shared" si="3"/>
        <v>32.71</v>
      </c>
      <c r="H70" s="121">
        <f t="shared" si="3"/>
        <v>0.22239999999999999</v>
      </c>
      <c r="I70" s="121">
        <f t="shared" si="3"/>
        <v>0.1542</v>
      </c>
      <c r="J70" s="121">
        <f t="shared" si="3"/>
        <v>18.100000000000001</v>
      </c>
      <c r="K70" s="121">
        <f t="shared" si="3"/>
        <v>115.15399999999998</v>
      </c>
      <c r="L70" s="121">
        <f t="shared" si="3"/>
        <v>257.577</v>
      </c>
      <c r="M70" s="121">
        <f t="shared" si="3"/>
        <v>89.795999999999992</v>
      </c>
      <c r="N70" s="121">
        <f t="shared" si="3"/>
        <v>4.1829999999999998</v>
      </c>
      <c r="O70" s="121">
        <f t="shared" si="3"/>
        <v>947.63</v>
      </c>
      <c r="P70" s="135"/>
    </row>
    <row r="71" spans="1:16" s="12" customFormat="1" x14ac:dyDescent="0.4">
      <c r="A71" s="108"/>
      <c r="B71" s="109"/>
      <c r="C71" s="110"/>
      <c r="D71" s="110"/>
      <c r="E71" s="110"/>
      <c r="F71" s="110"/>
      <c r="G71" s="105"/>
      <c r="H71" s="105"/>
      <c r="I71" s="105"/>
      <c r="J71" s="105"/>
      <c r="K71" s="105"/>
      <c r="L71" s="105"/>
      <c r="M71" s="105"/>
      <c r="N71" s="105"/>
      <c r="O71" s="105"/>
      <c r="P71" s="111"/>
    </row>
    <row r="72" spans="1:16" s="12" customFormat="1" ht="81.75" customHeight="1" x14ac:dyDescent="0.45">
      <c r="A72" s="106" t="s">
        <v>39</v>
      </c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7"/>
    </row>
    <row r="73" spans="1:16" s="12" customFormat="1" ht="49.5" customHeight="1" x14ac:dyDescent="0.45">
      <c r="A73" s="106" t="s">
        <v>29</v>
      </c>
      <c r="B73" s="103"/>
      <c r="C73" s="104"/>
      <c r="D73" s="104"/>
      <c r="E73" s="104"/>
      <c r="F73" s="104"/>
      <c r="G73" s="105"/>
      <c r="H73" s="105"/>
      <c r="I73" s="105"/>
      <c r="J73" s="105"/>
      <c r="K73" s="105"/>
      <c r="L73" s="105"/>
      <c r="M73" s="105"/>
      <c r="N73" s="105"/>
      <c r="O73" s="105"/>
      <c r="P73" s="129"/>
    </row>
    <row r="74" spans="1:16" s="5" customFormat="1" x14ac:dyDescent="0.35">
      <c r="A74" s="218" t="s">
        <v>2</v>
      </c>
      <c r="B74" s="112" t="s">
        <v>3</v>
      </c>
      <c r="C74" s="113" t="s">
        <v>4</v>
      </c>
      <c r="D74" s="113" t="s">
        <v>5</v>
      </c>
      <c r="E74" s="113" t="s">
        <v>6</v>
      </c>
      <c r="F74" s="113" t="s">
        <v>7</v>
      </c>
      <c r="G74" s="219" t="s">
        <v>8</v>
      </c>
      <c r="H74" s="219"/>
      <c r="I74" s="219"/>
      <c r="J74" s="219"/>
      <c r="K74" s="219" t="s">
        <v>9</v>
      </c>
      <c r="L74" s="219"/>
      <c r="M74" s="219"/>
      <c r="N74" s="219"/>
      <c r="O74" s="219"/>
      <c r="P74" s="220" t="s">
        <v>10</v>
      </c>
    </row>
    <row r="75" spans="1:16" ht="66" x14ac:dyDescent="0.35">
      <c r="A75" s="218"/>
      <c r="B75" s="112" t="s">
        <v>11</v>
      </c>
      <c r="C75" s="112" t="s">
        <v>11</v>
      </c>
      <c r="D75" s="112" t="s">
        <v>11</v>
      </c>
      <c r="E75" s="112" t="s">
        <v>11</v>
      </c>
      <c r="F75" s="112" t="s">
        <v>11</v>
      </c>
      <c r="G75" s="114" t="s">
        <v>12</v>
      </c>
      <c r="H75" s="114" t="s">
        <v>13</v>
      </c>
      <c r="I75" s="114" t="s">
        <v>14</v>
      </c>
      <c r="J75" s="114" t="s">
        <v>15</v>
      </c>
      <c r="K75" s="114" t="s">
        <v>16</v>
      </c>
      <c r="L75" s="114" t="s">
        <v>17</v>
      </c>
      <c r="M75" s="114" t="s">
        <v>18</v>
      </c>
      <c r="N75" s="114" t="s">
        <v>19</v>
      </c>
      <c r="O75" s="114" t="s">
        <v>20</v>
      </c>
      <c r="P75" s="220"/>
    </row>
    <row r="76" spans="1:16" x14ac:dyDescent="0.35">
      <c r="A76" s="119" t="s">
        <v>122</v>
      </c>
      <c r="B76" s="130">
        <v>20</v>
      </c>
      <c r="C76" s="131">
        <v>0.13</v>
      </c>
      <c r="D76" s="131">
        <v>2.2000000000000002E-2</v>
      </c>
      <c r="E76" s="131">
        <v>0.72000000000000008</v>
      </c>
      <c r="F76" s="131">
        <v>3</v>
      </c>
      <c r="G76" s="132">
        <v>0.55999999999999994</v>
      </c>
      <c r="H76" s="133">
        <v>0</v>
      </c>
      <c r="I76" s="133">
        <v>0</v>
      </c>
      <c r="J76" s="133">
        <v>1</v>
      </c>
      <c r="K76" s="133">
        <v>3.1999999999999997</v>
      </c>
      <c r="L76" s="133">
        <v>4.8</v>
      </c>
      <c r="M76" s="133">
        <v>2.6</v>
      </c>
      <c r="N76" s="133">
        <v>0.06</v>
      </c>
      <c r="O76" s="133">
        <v>29.400000000000002</v>
      </c>
      <c r="P76" s="130"/>
    </row>
    <row r="77" spans="1:16" ht="66" x14ac:dyDescent="0.35">
      <c r="A77" s="13" t="s">
        <v>40</v>
      </c>
      <c r="B77" s="78" t="s">
        <v>21</v>
      </c>
      <c r="C77" s="79">
        <v>6.08</v>
      </c>
      <c r="D77" s="79">
        <v>4.5599999999999996</v>
      </c>
      <c r="E77" s="79">
        <v>16</v>
      </c>
      <c r="F77" s="79">
        <v>130.4</v>
      </c>
      <c r="G77" s="85">
        <v>25.65</v>
      </c>
      <c r="H77" s="14">
        <v>0.18</v>
      </c>
      <c r="I77" s="14">
        <v>0.06</v>
      </c>
      <c r="J77" s="14">
        <v>0</v>
      </c>
      <c r="K77" s="14">
        <v>30.46</v>
      </c>
      <c r="L77" s="14">
        <v>69.739999999999995</v>
      </c>
      <c r="M77" s="14">
        <v>28.24</v>
      </c>
      <c r="N77" s="14">
        <v>1.62</v>
      </c>
      <c r="O77" s="14">
        <v>378.18</v>
      </c>
      <c r="P77" s="78">
        <v>139</v>
      </c>
    </row>
    <row r="78" spans="1:16" ht="33" customHeight="1" x14ac:dyDescent="0.35">
      <c r="A78" s="119" t="s">
        <v>35</v>
      </c>
      <c r="B78" s="120">
        <v>175</v>
      </c>
      <c r="C78" s="79">
        <v>12.95</v>
      </c>
      <c r="D78" s="79">
        <v>12.95</v>
      </c>
      <c r="E78" s="79">
        <v>23.799999999999997</v>
      </c>
      <c r="F78" s="79">
        <v>269.5</v>
      </c>
      <c r="G78" s="14">
        <v>0.44999999999999996</v>
      </c>
      <c r="H78" s="14">
        <v>6.25E-2</v>
      </c>
      <c r="I78" s="14">
        <v>6.25E-2</v>
      </c>
      <c r="J78" s="14">
        <v>26.25</v>
      </c>
      <c r="K78" s="14">
        <v>16.950000000000003</v>
      </c>
      <c r="L78" s="14">
        <v>180.46249999999998</v>
      </c>
      <c r="M78" s="14">
        <v>41.875</v>
      </c>
      <c r="N78" s="14">
        <v>1.45</v>
      </c>
      <c r="O78" s="14">
        <v>268.25</v>
      </c>
      <c r="P78" s="78">
        <v>492</v>
      </c>
    </row>
    <row r="79" spans="1:16" x14ac:dyDescent="0.35">
      <c r="A79" s="119" t="s">
        <v>82</v>
      </c>
      <c r="B79" s="136">
        <v>200</v>
      </c>
      <c r="C79" s="136">
        <v>0.2</v>
      </c>
      <c r="D79" s="121">
        <v>0</v>
      </c>
      <c r="E79" s="121">
        <v>15</v>
      </c>
      <c r="F79" s="121">
        <v>58</v>
      </c>
      <c r="G79" s="121">
        <v>0.02</v>
      </c>
      <c r="H79" s="132">
        <v>0</v>
      </c>
      <c r="I79" s="133">
        <v>0</v>
      </c>
      <c r="J79" s="133">
        <v>0</v>
      </c>
      <c r="K79" s="133">
        <v>1.29</v>
      </c>
      <c r="L79" s="133">
        <v>1.6</v>
      </c>
      <c r="M79" s="133">
        <v>0.88</v>
      </c>
      <c r="N79" s="133">
        <v>0.21</v>
      </c>
      <c r="O79" s="133">
        <v>8.7100000000000009</v>
      </c>
      <c r="P79" s="133">
        <v>685</v>
      </c>
    </row>
    <row r="80" spans="1:16" x14ac:dyDescent="0.35">
      <c r="A80" s="119" t="s">
        <v>25</v>
      </c>
      <c r="B80" s="120">
        <v>32.5</v>
      </c>
      <c r="C80" s="79">
        <v>2.5024999999999999</v>
      </c>
      <c r="D80" s="79">
        <v>0.45500000000000002</v>
      </c>
      <c r="E80" s="79">
        <v>12.2525</v>
      </c>
      <c r="F80" s="79">
        <v>65</v>
      </c>
      <c r="G80" s="85">
        <v>0</v>
      </c>
      <c r="H80" s="85">
        <v>3.3000000000000002E-2</v>
      </c>
      <c r="I80" s="85">
        <v>0</v>
      </c>
      <c r="J80" s="85">
        <v>0</v>
      </c>
      <c r="K80" s="85">
        <v>11.624000000000001</v>
      </c>
      <c r="L80" s="85">
        <v>22.858000000000001</v>
      </c>
      <c r="M80" s="85">
        <v>20.420999999999999</v>
      </c>
      <c r="N80" s="85">
        <v>1.5820000000000001</v>
      </c>
      <c r="O80" s="85">
        <v>0</v>
      </c>
      <c r="P80" s="78" t="s">
        <v>26</v>
      </c>
    </row>
    <row r="81" spans="1:16" ht="55.15" customHeight="1" x14ac:dyDescent="0.35">
      <c r="A81" s="123" t="s">
        <v>27</v>
      </c>
      <c r="B81" s="120"/>
      <c r="C81" s="121">
        <f>SUM(C76:C80)</f>
        <v>21.862500000000001</v>
      </c>
      <c r="D81" s="121">
        <f t="shared" ref="D81:O81" si="4">SUM(D76:D80)</f>
        <v>17.986999999999998</v>
      </c>
      <c r="E81" s="121">
        <f t="shared" si="4"/>
        <v>67.772499999999994</v>
      </c>
      <c r="F81" s="121">
        <f t="shared" si="4"/>
        <v>525.9</v>
      </c>
      <c r="G81" s="121">
        <f t="shared" si="4"/>
        <v>26.679999999999996</v>
      </c>
      <c r="H81" s="121">
        <f t="shared" si="4"/>
        <v>0.27549999999999997</v>
      </c>
      <c r="I81" s="121">
        <f t="shared" si="4"/>
        <v>0.1225</v>
      </c>
      <c r="J81" s="121">
        <f t="shared" si="4"/>
        <v>27.25</v>
      </c>
      <c r="K81" s="121">
        <f t="shared" si="4"/>
        <v>63.524000000000008</v>
      </c>
      <c r="L81" s="121">
        <f t="shared" si="4"/>
        <v>279.46049999999997</v>
      </c>
      <c r="M81" s="121">
        <f t="shared" si="4"/>
        <v>94.015999999999991</v>
      </c>
      <c r="N81" s="121">
        <f t="shared" si="4"/>
        <v>4.9219999999999997</v>
      </c>
      <c r="O81" s="121">
        <f t="shared" si="4"/>
        <v>684.54</v>
      </c>
      <c r="P81" s="135"/>
    </row>
    <row r="82" spans="1:16" ht="55.15" customHeight="1" x14ac:dyDescent="0.35">
      <c r="A82" s="108"/>
      <c r="B82" s="109"/>
      <c r="C82" s="110"/>
      <c r="D82" s="110"/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0"/>
      <c r="P82" s="111"/>
    </row>
    <row r="83" spans="1:16" x14ac:dyDescent="0.35">
      <c r="A83" s="108" t="s">
        <v>41</v>
      </c>
      <c r="B83" s="109"/>
      <c r="C83" s="110"/>
      <c r="D83" s="110"/>
      <c r="E83" s="110"/>
      <c r="F83" s="110"/>
      <c r="G83" s="110"/>
      <c r="H83" s="110"/>
      <c r="I83" s="110"/>
      <c r="J83" s="110"/>
      <c r="K83" s="110"/>
      <c r="L83" s="110"/>
      <c r="M83" s="110"/>
      <c r="N83" s="110"/>
      <c r="O83" s="110"/>
      <c r="P83" s="111"/>
    </row>
    <row r="84" spans="1:16" x14ac:dyDescent="0.45">
      <c r="A84" s="106" t="s">
        <v>42</v>
      </c>
      <c r="B84" s="137"/>
      <c r="C84" s="137"/>
      <c r="D84" s="137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07"/>
    </row>
    <row r="85" spans="1:16" x14ac:dyDescent="0.45">
      <c r="A85" s="106" t="s">
        <v>33</v>
      </c>
      <c r="B85" s="137"/>
      <c r="C85" s="138"/>
      <c r="D85" s="138"/>
      <c r="E85" s="138"/>
      <c r="F85" s="138"/>
      <c r="G85" s="105"/>
      <c r="H85" s="105"/>
      <c r="I85" s="105"/>
      <c r="J85" s="105"/>
      <c r="K85" s="105"/>
      <c r="L85" s="105"/>
      <c r="M85" s="105"/>
      <c r="N85" s="105"/>
      <c r="O85" s="105"/>
      <c r="P85" s="139"/>
    </row>
    <row r="86" spans="1:16" x14ac:dyDescent="0.35">
      <c r="A86" s="218" t="s">
        <v>2</v>
      </c>
      <c r="B86" s="112" t="s">
        <v>3</v>
      </c>
      <c r="C86" s="113" t="s">
        <v>4</v>
      </c>
      <c r="D86" s="113" t="s">
        <v>5</v>
      </c>
      <c r="E86" s="113" t="s">
        <v>6</v>
      </c>
      <c r="F86" s="113" t="s">
        <v>7</v>
      </c>
      <c r="G86" s="219" t="s">
        <v>8</v>
      </c>
      <c r="H86" s="219"/>
      <c r="I86" s="219"/>
      <c r="J86" s="219"/>
      <c r="K86" s="219" t="s">
        <v>9</v>
      </c>
      <c r="L86" s="219"/>
      <c r="M86" s="219"/>
      <c r="N86" s="219"/>
      <c r="O86" s="219"/>
      <c r="P86" s="220" t="s">
        <v>10</v>
      </c>
    </row>
    <row r="87" spans="1:16" ht="66" x14ac:dyDescent="0.35">
      <c r="A87" s="218"/>
      <c r="B87" s="112" t="s">
        <v>11</v>
      </c>
      <c r="C87" s="112" t="s">
        <v>11</v>
      </c>
      <c r="D87" s="112" t="s">
        <v>11</v>
      </c>
      <c r="E87" s="112" t="s">
        <v>11</v>
      </c>
      <c r="F87" s="112" t="s">
        <v>11</v>
      </c>
      <c r="G87" s="114" t="s">
        <v>12</v>
      </c>
      <c r="H87" s="114" t="s">
        <v>13</v>
      </c>
      <c r="I87" s="114" t="s">
        <v>14</v>
      </c>
      <c r="J87" s="114" t="s">
        <v>15</v>
      </c>
      <c r="K87" s="114" t="s">
        <v>16</v>
      </c>
      <c r="L87" s="114" t="s">
        <v>17</v>
      </c>
      <c r="M87" s="114" t="s">
        <v>18</v>
      </c>
      <c r="N87" s="114" t="s">
        <v>19</v>
      </c>
      <c r="O87" s="114" t="s">
        <v>20</v>
      </c>
      <c r="P87" s="220"/>
    </row>
    <row r="88" spans="1:16" ht="66" x14ac:dyDescent="0.35">
      <c r="A88" s="119" t="s">
        <v>123</v>
      </c>
      <c r="B88" s="120">
        <v>25</v>
      </c>
      <c r="C88" s="121">
        <v>0.35</v>
      </c>
      <c r="D88" s="121">
        <v>1.2749999999999999</v>
      </c>
      <c r="E88" s="121">
        <v>2.2250000000000001</v>
      </c>
      <c r="F88" s="121">
        <v>22</v>
      </c>
      <c r="G88" s="125">
        <v>4.0575000000000001</v>
      </c>
      <c r="H88" s="125">
        <v>2.5000000000000001E-3</v>
      </c>
      <c r="I88" s="125">
        <v>5.0000000000000001E-3</v>
      </c>
      <c r="J88" s="125">
        <v>0</v>
      </c>
      <c r="K88" s="125">
        <v>4.6725000000000003</v>
      </c>
      <c r="L88" s="125">
        <v>3.4525000000000001</v>
      </c>
      <c r="M88" s="125">
        <v>1.895</v>
      </c>
      <c r="N88" s="125">
        <v>6.5000000000000002E-2</v>
      </c>
      <c r="O88" s="125">
        <v>1.4225000000000001</v>
      </c>
      <c r="P88" s="120">
        <v>43</v>
      </c>
    </row>
    <row r="89" spans="1:16" ht="33" customHeight="1" x14ac:dyDescent="0.35">
      <c r="A89" s="13" t="s">
        <v>124</v>
      </c>
      <c r="B89" s="78" t="s">
        <v>21</v>
      </c>
      <c r="C89" s="79">
        <v>2.3199999999999998</v>
      </c>
      <c r="D89" s="79">
        <v>2</v>
      </c>
      <c r="E89" s="79">
        <v>16.8</v>
      </c>
      <c r="F89" s="79">
        <v>96</v>
      </c>
      <c r="G89" s="85">
        <v>6.6</v>
      </c>
      <c r="H89" s="14">
        <v>0.02</v>
      </c>
      <c r="I89" s="14">
        <v>0.05</v>
      </c>
      <c r="J89" s="14">
        <v>0.02</v>
      </c>
      <c r="K89" s="14">
        <v>9.6</v>
      </c>
      <c r="L89" s="14">
        <v>22.8</v>
      </c>
      <c r="M89" s="14">
        <v>15.97</v>
      </c>
      <c r="N89" s="14">
        <v>0.64</v>
      </c>
      <c r="O89" s="14">
        <v>385</v>
      </c>
      <c r="P89" s="78">
        <v>140</v>
      </c>
    </row>
    <row r="90" spans="1:16" ht="66" x14ac:dyDescent="0.35">
      <c r="A90" s="119" t="s">
        <v>125</v>
      </c>
      <c r="B90" s="140" t="s">
        <v>92</v>
      </c>
      <c r="C90" s="141">
        <v>9.6444444444444439</v>
      </c>
      <c r="D90" s="141">
        <v>7.8044444444444441</v>
      </c>
      <c r="E90" s="141">
        <v>1.8044444444444443</v>
      </c>
      <c r="F90" s="141">
        <v>116.39999999999999</v>
      </c>
      <c r="G90" s="85">
        <v>7.4999999999999997E-3</v>
      </c>
      <c r="H90" s="85">
        <v>0.03</v>
      </c>
      <c r="I90" s="85">
        <v>7.4999999999999983E-2</v>
      </c>
      <c r="J90" s="85">
        <v>24</v>
      </c>
      <c r="K90" s="85">
        <v>30.67</v>
      </c>
      <c r="L90" s="85">
        <v>74.78</v>
      </c>
      <c r="M90" s="85">
        <v>11.400000000000002</v>
      </c>
      <c r="N90" s="85">
        <v>0.90999999999999992</v>
      </c>
      <c r="O90" s="85">
        <v>30.68</v>
      </c>
      <c r="P90" s="142">
        <v>493</v>
      </c>
    </row>
    <row r="91" spans="1:16" ht="50.45" customHeight="1" x14ac:dyDescent="0.35">
      <c r="A91" s="119" t="s">
        <v>22</v>
      </c>
      <c r="B91" s="120">
        <v>120</v>
      </c>
      <c r="C91" s="121">
        <v>6.9599999999999991</v>
      </c>
      <c r="D91" s="121">
        <v>6.2399999999999993</v>
      </c>
      <c r="E91" s="121">
        <v>34.080000000000005</v>
      </c>
      <c r="F91" s="121">
        <v>223.20000000000002</v>
      </c>
      <c r="G91" s="122">
        <v>0</v>
      </c>
      <c r="H91" s="122">
        <v>0.19800000000000001</v>
      </c>
      <c r="I91" s="122">
        <v>9.5999999999999988E-2</v>
      </c>
      <c r="J91" s="122">
        <v>12</v>
      </c>
      <c r="K91" s="122">
        <v>12.54</v>
      </c>
      <c r="L91" s="122">
        <v>167.82</v>
      </c>
      <c r="M91" s="122">
        <v>112.01999999999998</v>
      </c>
      <c r="N91" s="122">
        <v>3.8400000000000007</v>
      </c>
      <c r="O91" s="122">
        <v>213.6</v>
      </c>
      <c r="P91" s="120">
        <v>508</v>
      </c>
    </row>
    <row r="92" spans="1:16" ht="76.150000000000006" customHeight="1" x14ac:dyDescent="0.35">
      <c r="A92" s="119" t="s">
        <v>84</v>
      </c>
      <c r="B92" s="120" t="s">
        <v>116</v>
      </c>
      <c r="C92" s="121">
        <v>0.3</v>
      </c>
      <c r="D92" s="121">
        <v>0</v>
      </c>
      <c r="E92" s="121">
        <v>15.2</v>
      </c>
      <c r="F92" s="121">
        <v>60</v>
      </c>
      <c r="G92" s="125">
        <v>4.0599999999999996</v>
      </c>
      <c r="H92" s="125">
        <v>0</v>
      </c>
      <c r="I92" s="125">
        <v>0</v>
      </c>
      <c r="J92" s="125">
        <v>0</v>
      </c>
      <c r="K92" s="125">
        <v>15.16</v>
      </c>
      <c r="L92" s="125">
        <v>7.14</v>
      </c>
      <c r="M92" s="125">
        <v>5.6</v>
      </c>
      <c r="N92" s="125">
        <v>0.57999999999999996</v>
      </c>
      <c r="O92" s="125">
        <v>0</v>
      </c>
      <c r="P92" s="120">
        <v>686</v>
      </c>
    </row>
    <row r="93" spans="1:16" ht="50.45" customHeight="1" x14ac:dyDescent="0.35">
      <c r="A93" s="119" t="s">
        <v>25</v>
      </c>
      <c r="B93" s="120">
        <v>32.5</v>
      </c>
      <c r="C93" s="79">
        <v>2.5024999999999999</v>
      </c>
      <c r="D93" s="79">
        <v>0.45500000000000002</v>
      </c>
      <c r="E93" s="79">
        <v>12.2525</v>
      </c>
      <c r="F93" s="79">
        <v>65</v>
      </c>
      <c r="G93" s="85">
        <v>0</v>
      </c>
      <c r="H93" s="85">
        <v>3.3000000000000002E-2</v>
      </c>
      <c r="I93" s="85">
        <v>0</v>
      </c>
      <c r="J93" s="85">
        <v>0</v>
      </c>
      <c r="K93" s="85">
        <v>11.624000000000001</v>
      </c>
      <c r="L93" s="85">
        <v>22.858000000000001</v>
      </c>
      <c r="M93" s="85">
        <v>20.420999999999999</v>
      </c>
      <c r="N93" s="85">
        <v>1.5820000000000001</v>
      </c>
      <c r="O93" s="85">
        <v>0</v>
      </c>
      <c r="P93" s="78" t="s">
        <v>26</v>
      </c>
    </row>
    <row r="94" spans="1:16" ht="50.45" customHeight="1" x14ac:dyDescent="0.35">
      <c r="A94" s="123" t="s">
        <v>27</v>
      </c>
      <c r="B94" s="120"/>
      <c r="C94" s="121">
        <f>SUM(C88:C93)</f>
        <v>22.076944444444443</v>
      </c>
      <c r="D94" s="121">
        <f t="shared" ref="D94:O94" si="5">SUM(D88:D93)</f>
        <v>17.774444444444441</v>
      </c>
      <c r="E94" s="121">
        <f t="shared" si="5"/>
        <v>82.361944444444447</v>
      </c>
      <c r="F94" s="121">
        <f t="shared" si="5"/>
        <v>582.6</v>
      </c>
      <c r="G94" s="121">
        <f t="shared" si="5"/>
        <v>14.724999999999998</v>
      </c>
      <c r="H94" s="121">
        <f t="shared" si="5"/>
        <v>0.28349999999999997</v>
      </c>
      <c r="I94" s="121">
        <f t="shared" si="5"/>
        <v>0.22599999999999998</v>
      </c>
      <c r="J94" s="121">
        <f t="shared" si="5"/>
        <v>36.019999999999996</v>
      </c>
      <c r="K94" s="121">
        <f t="shared" si="5"/>
        <v>84.266499999999994</v>
      </c>
      <c r="L94" s="121">
        <f t="shared" si="5"/>
        <v>298.85049999999995</v>
      </c>
      <c r="M94" s="121">
        <f t="shared" si="5"/>
        <v>167.30599999999998</v>
      </c>
      <c r="N94" s="121">
        <f t="shared" si="5"/>
        <v>7.6170000000000009</v>
      </c>
      <c r="O94" s="121">
        <f t="shared" si="5"/>
        <v>630.70249999999999</v>
      </c>
      <c r="P94" s="135"/>
    </row>
    <row r="95" spans="1:16" ht="50.45" customHeight="1" x14ac:dyDescent="0.35">
      <c r="A95" s="108"/>
      <c r="B95" s="109"/>
      <c r="C95" s="110"/>
      <c r="D95" s="110"/>
      <c r="E95" s="110"/>
      <c r="F95" s="110"/>
      <c r="G95" s="127"/>
      <c r="H95" s="127"/>
      <c r="I95" s="127"/>
      <c r="J95" s="127"/>
      <c r="K95" s="127"/>
      <c r="L95" s="127"/>
      <c r="M95" s="127"/>
      <c r="N95" s="127"/>
      <c r="O95" s="127"/>
      <c r="P95" s="111"/>
    </row>
    <row r="96" spans="1:16" x14ac:dyDescent="0.35">
      <c r="A96" s="108"/>
      <c r="B96" s="109"/>
      <c r="C96" s="109"/>
      <c r="D96" s="109"/>
      <c r="E96" s="109"/>
      <c r="F96" s="109"/>
      <c r="G96" s="109"/>
      <c r="H96" s="109"/>
      <c r="I96" s="109"/>
      <c r="J96" s="109"/>
      <c r="K96" s="109"/>
      <c r="L96" s="109"/>
      <c r="M96" s="109"/>
      <c r="N96" s="109"/>
      <c r="O96" s="109"/>
      <c r="P96" s="111"/>
    </row>
    <row r="97" spans="1:16" x14ac:dyDescent="0.45">
      <c r="A97" s="106" t="s">
        <v>44</v>
      </c>
      <c r="B97" s="103"/>
      <c r="C97" s="104"/>
      <c r="D97" s="104"/>
      <c r="E97" s="104"/>
      <c r="F97" s="104"/>
      <c r="G97" s="105"/>
      <c r="H97" s="105"/>
      <c r="I97" s="105"/>
      <c r="J97" s="105"/>
      <c r="K97" s="105"/>
      <c r="L97" s="105"/>
      <c r="M97" s="105"/>
      <c r="N97" s="105"/>
      <c r="O97" s="105"/>
      <c r="P97" s="107"/>
    </row>
    <row r="98" spans="1:16" x14ac:dyDescent="0.35">
      <c r="A98" s="108"/>
      <c r="B98" s="109"/>
      <c r="C98" s="110"/>
      <c r="D98" s="110"/>
      <c r="E98" s="110"/>
      <c r="F98" s="110"/>
      <c r="G98" s="105"/>
      <c r="H98" s="105"/>
      <c r="I98" s="105"/>
      <c r="J98" s="105"/>
      <c r="K98" s="105"/>
      <c r="L98" s="105"/>
      <c r="M98" s="105"/>
      <c r="N98" s="105"/>
      <c r="O98" s="105"/>
      <c r="P98" s="111"/>
    </row>
    <row r="99" spans="1:16" x14ac:dyDescent="0.45">
      <c r="A99" s="106" t="s">
        <v>45</v>
      </c>
      <c r="B99" s="105"/>
      <c r="C99" s="104"/>
      <c r="D99" s="104"/>
      <c r="E99" s="104"/>
      <c r="F99" s="104"/>
      <c r="G99" s="105"/>
      <c r="H99" s="105"/>
      <c r="I99" s="105"/>
      <c r="J99" s="105"/>
      <c r="K99" s="105"/>
      <c r="L99" s="105"/>
      <c r="M99" s="105"/>
      <c r="N99" s="105"/>
      <c r="O99" s="105"/>
      <c r="P99" s="129"/>
    </row>
    <row r="100" spans="1:16" ht="33" customHeight="1" x14ac:dyDescent="0.35">
      <c r="A100" s="218" t="s">
        <v>2</v>
      </c>
      <c r="B100" s="112" t="s">
        <v>3</v>
      </c>
      <c r="C100" s="113" t="s">
        <v>4</v>
      </c>
      <c r="D100" s="113" t="s">
        <v>5</v>
      </c>
      <c r="E100" s="113" t="s">
        <v>6</v>
      </c>
      <c r="F100" s="113" t="s">
        <v>7</v>
      </c>
      <c r="G100" s="219" t="s">
        <v>8</v>
      </c>
      <c r="H100" s="219"/>
      <c r="I100" s="219"/>
      <c r="J100" s="219"/>
      <c r="K100" s="219" t="s">
        <v>9</v>
      </c>
      <c r="L100" s="219"/>
      <c r="M100" s="219"/>
      <c r="N100" s="219"/>
      <c r="O100" s="219"/>
      <c r="P100" s="220" t="s">
        <v>10</v>
      </c>
    </row>
    <row r="101" spans="1:16" ht="66" x14ac:dyDescent="0.35">
      <c r="A101" s="218"/>
      <c r="B101" s="112" t="s">
        <v>11</v>
      </c>
      <c r="C101" s="112" t="s">
        <v>11</v>
      </c>
      <c r="D101" s="112" t="s">
        <v>11</v>
      </c>
      <c r="E101" s="112" t="s">
        <v>11</v>
      </c>
      <c r="F101" s="112" t="s">
        <v>11</v>
      </c>
      <c r="G101" s="114" t="s">
        <v>12</v>
      </c>
      <c r="H101" s="114" t="s">
        <v>13</v>
      </c>
      <c r="I101" s="114" t="s">
        <v>14</v>
      </c>
      <c r="J101" s="114" t="s">
        <v>15</v>
      </c>
      <c r="K101" s="114" t="s">
        <v>16</v>
      </c>
      <c r="L101" s="114" t="s">
        <v>17</v>
      </c>
      <c r="M101" s="114" t="s">
        <v>18</v>
      </c>
      <c r="N101" s="114" t="s">
        <v>19</v>
      </c>
      <c r="O101" s="114" t="s">
        <v>20</v>
      </c>
      <c r="P101" s="220"/>
    </row>
    <row r="102" spans="1:16" x14ac:dyDescent="0.35">
      <c r="A102" s="119" t="s">
        <v>126</v>
      </c>
      <c r="B102" s="120">
        <v>20</v>
      </c>
      <c r="C102" s="121">
        <v>0.17600000000000002</v>
      </c>
      <c r="D102" s="121">
        <v>4.0000000000000008E-2</v>
      </c>
      <c r="E102" s="121">
        <v>0.77800000000000002</v>
      </c>
      <c r="F102" s="121">
        <v>3.6</v>
      </c>
      <c r="G102" s="125">
        <v>2.74</v>
      </c>
      <c r="H102" s="125">
        <v>0</v>
      </c>
      <c r="I102" s="125">
        <v>0</v>
      </c>
      <c r="J102" s="125">
        <v>8.4</v>
      </c>
      <c r="K102" s="125">
        <v>2</v>
      </c>
      <c r="L102" s="125">
        <v>4.8000000000000007</v>
      </c>
      <c r="M102" s="125">
        <v>2.2000000000000002</v>
      </c>
      <c r="N102" s="125">
        <v>0.06</v>
      </c>
      <c r="O102" s="125">
        <v>47.400000000000006</v>
      </c>
      <c r="P102" s="120"/>
    </row>
    <row r="103" spans="1:16" ht="78.75" customHeight="1" x14ac:dyDescent="0.35">
      <c r="A103" s="13" t="s">
        <v>109</v>
      </c>
      <c r="B103" s="78" t="s">
        <v>21</v>
      </c>
      <c r="C103" s="79">
        <v>1.59</v>
      </c>
      <c r="D103" s="79">
        <v>5.51</v>
      </c>
      <c r="E103" s="79">
        <v>10.55</v>
      </c>
      <c r="F103" s="79">
        <v>84.8</v>
      </c>
      <c r="G103" s="85">
        <v>8.23</v>
      </c>
      <c r="H103" s="85">
        <v>0.04</v>
      </c>
      <c r="I103" s="85">
        <v>0.03</v>
      </c>
      <c r="J103" s="85">
        <v>0</v>
      </c>
      <c r="K103" s="85">
        <v>35.5</v>
      </c>
      <c r="L103" s="85">
        <v>42.58</v>
      </c>
      <c r="M103" s="85">
        <v>21</v>
      </c>
      <c r="N103" s="85">
        <v>0.95</v>
      </c>
      <c r="O103" s="85">
        <v>305.32</v>
      </c>
      <c r="P103" s="78">
        <v>110</v>
      </c>
    </row>
    <row r="104" spans="1:16" ht="49.15" customHeight="1" x14ac:dyDescent="0.35">
      <c r="A104" s="119" t="s">
        <v>127</v>
      </c>
      <c r="B104" s="120" t="s">
        <v>114</v>
      </c>
      <c r="C104" s="79">
        <v>8.99</v>
      </c>
      <c r="D104" s="79">
        <v>9.120000000000001</v>
      </c>
      <c r="E104" s="79">
        <v>11.36</v>
      </c>
      <c r="F104" s="79">
        <v>165.7</v>
      </c>
      <c r="G104" s="85">
        <v>0</v>
      </c>
      <c r="H104" s="85">
        <v>0.26400000000000001</v>
      </c>
      <c r="I104" s="85">
        <v>0.06</v>
      </c>
      <c r="J104" s="85">
        <v>15</v>
      </c>
      <c r="K104" s="85">
        <v>10.200000000000001</v>
      </c>
      <c r="L104" s="85">
        <v>66.47999999999999</v>
      </c>
      <c r="M104" s="85">
        <v>14.399999999999999</v>
      </c>
      <c r="N104" s="85">
        <v>0.98399999999999987</v>
      </c>
      <c r="O104" s="85">
        <v>96.996000000000009</v>
      </c>
      <c r="P104" s="142">
        <v>451</v>
      </c>
    </row>
    <row r="105" spans="1:16" ht="48" customHeight="1" x14ac:dyDescent="0.35">
      <c r="A105" s="119" t="s">
        <v>38</v>
      </c>
      <c r="B105" s="120">
        <v>120</v>
      </c>
      <c r="C105" s="121">
        <v>4.2</v>
      </c>
      <c r="D105" s="121">
        <v>4.92</v>
      </c>
      <c r="E105" s="121">
        <v>28.2</v>
      </c>
      <c r="F105" s="121">
        <v>176.4</v>
      </c>
      <c r="G105" s="122">
        <v>0</v>
      </c>
      <c r="H105" s="122">
        <v>0.78</v>
      </c>
      <c r="I105" s="122">
        <v>4.7999999999999994E-2</v>
      </c>
      <c r="J105" s="122">
        <v>16.8</v>
      </c>
      <c r="K105" s="122">
        <v>3.8880000000000008</v>
      </c>
      <c r="L105" s="122">
        <v>29.736000000000004</v>
      </c>
      <c r="M105" s="122">
        <v>16.919999999999998</v>
      </c>
      <c r="N105" s="122">
        <v>0.8879999999999999</v>
      </c>
      <c r="O105" s="122">
        <v>24.275999999999996</v>
      </c>
      <c r="P105" s="120">
        <v>516</v>
      </c>
    </row>
    <row r="106" spans="1:16" ht="47.45" customHeight="1" x14ac:dyDescent="0.35">
      <c r="A106" s="119" t="s">
        <v>36</v>
      </c>
      <c r="B106" s="136">
        <v>200</v>
      </c>
      <c r="C106" s="81">
        <v>0.6</v>
      </c>
      <c r="D106" s="81">
        <v>0</v>
      </c>
      <c r="E106" s="81">
        <v>31.4</v>
      </c>
      <c r="F106" s="81">
        <v>124</v>
      </c>
      <c r="G106" s="85">
        <v>20</v>
      </c>
      <c r="H106" s="85">
        <v>0.08</v>
      </c>
      <c r="I106" s="85">
        <v>0</v>
      </c>
      <c r="J106" s="85">
        <v>0</v>
      </c>
      <c r="K106" s="85">
        <v>16</v>
      </c>
      <c r="L106" s="85">
        <v>56</v>
      </c>
      <c r="M106" s="85">
        <v>84</v>
      </c>
      <c r="N106" s="85">
        <v>1.2</v>
      </c>
      <c r="O106" s="85">
        <v>0</v>
      </c>
      <c r="P106" s="17">
        <v>639</v>
      </c>
    </row>
    <row r="107" spans="1:16" x14ac:dyDescent="0.35">
      <c r="A107" s="119" t="s">
        <v>25</v>
      </c>
      <c r="B107" s="120">
        <v>32.5</v>
      </c>
      <c r="C107" s="79">
        <v>2.5024999999999999</v>
      </c>
      <c r="D107" s="79">
        <v>0.45500000000000002</v>
      </c>
      <c r="E107" s="79">
        <v>12.2525</v>
      </c>
      <c r="F107" s="79">
        <v>65</v>
      </c>
      <c r="G107" s="85">
        <v>0</v>
      </c>
      <c r="H107" s="85">
        <v>3.3000000000000002E-2</v>
      </c>
      <c r="I107" s="85">
        <v>0</v>
      </c>
      <c r="J107" s="85">
        <v>0</v>
      </c>
      <c r="K107" s="85">
        <v>11.624000000000001</v>
      </c>
      <c r="L107" s="85">
        <v>22.858000000000001</v>
      </c>
      <c r="M107" s="85">
        <v>20.420999999999999</v>
      </c>
      <c r="N107" s="85">
        <v>1.5820000000000001</v>
      </c>
      <c r="O107" s="85">
        <v>0</v>
      </c>
      <c r="P107" s="78" t="s">
        <v>26</v>
      </c>
    </row>
    <row r="108" spans="1:16" x14ac:dyDescent="0.35">
      <c r="A108" s="123" t="s">
        <v>27</v>
      </c>
      <c r="B108" s="120"/>
      <c r="C108" s="121">
        <f>SUM(C102:C107)</f>
        <v>18.058499999999999</v>
      </c>
      <c r="D108" s="121">
        <f t="shared" ref="D108:O108" si="6">SUM(D102:D107)</f>
        <v>20.045000000000002</v>
      </c>
      <c r="E108" s="121">
        <f t="shared" si="6"/>
        <v>94.540500000000009</v>
      </c>
      <c r="F108" s="121">
        <f t="shared" si="6"/>
        <v>619.5</v>
      </c>
      <c r="G108" s="121">
        <f t="shared" si="6"/>
        <v>30.97</v>
      </c>
      <c r="H108" s="121">
        <f t="shared" si="6"/>
        <v>1.1970000000000001</v>
      </c>
      <c r="I108" s="121">
        <f t="shared" si="6"/>
        <v>0.13799999999999998</v>
      </c>
      <c r="J108" s="121">
        <f t="shared" si="6"/>
        <v>40.200000000000003</v>
      </c>
      <c r="K108" s="121">
        <f t="shared" si="6"/>
        <v>79.211999999999989</v>
      </c>
      <c r="L108" s="121">
        <f t="shared" si="6"/>
        <v>222.45400000000001</v>
      </c>
      <c r="M108" s="121">
        <f t="shared" si="6"/>
        <v>158.94099999999997</v>
      </c>
      <c r="N108" s="121">
        <f t="shared" si="6"/>
        <v>5.6639999999999997</v>
      </c>
      <c r="O108" s="121">
        <f t="shared" si="6"/>
        <v>473.99200000000002</v>
      </c>
      <c r="P108" s="135"/>
    </row>
    <row r="109" spans="1:16" x14ac:dyDescent="0.45">
      <c r="A109" s="106" t="s">
        <v>32</v>
      </c>
      <c r="B109" s="103"/>
      <c r="C109" s="104"/>
      <c r="D109" s="104"/>
      <c r="E109" s="104"/>
      <c r="F109" s="104"/>
      <c r="G109" s="105"/>
      <c r="H109" s="105"/>
      <c r="I109" s="105"/>
      <c r="J109" s="105"/>
      <c r="K109" s="105"/>
      <c r="L109" s="105"/>
      <c r="M109" s="105"/>
      <c r="N109" s="105"/>
      <c r="O109" s="105"/>
      <c r="P109" s="106"/>
    </row>
    <row r="110" spans="1:16" x14ac:dyDescent="0.45">
      <c r="A110" s="106"/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6"/>
    </row>
    <row r="111" spans="1:16" ht="33" customHeight="1" x14ac:dyDescent="0.45">
      <c r="A111" s="106" t="s">
        <v>33</v>
      </c>
      <c r="B111" s="103"/>
      <c r="C111" s="104"/>
      <c r="D111" s="104"/>
      <c r="E111" s="104"/>
      <c r="F111" s="104"/>
      <c r="G111" s="105"/>
      <c r="H111" s="105"/>
      <c r="I111" s="105"/>
      <c r="J111" s="105"/>
      <c r="K111" s="105"/>
      <c r="L111" s="105"/>
      <c r="M111" s="105"/>
      <c r="N111" s="105"/>
      <c r="O111" s="105"/>
      <c r="P111" s="106"/>
    </row>
    <row r="112" spans="1:16" x14ac:dyDescent="0.35">
      <c r="A112" s="218" t="s">
        <v>2</v>
      </c>
      <c r="B112" s="112" t="s">
        <v>3</v>
      </c>
      <c r="C112" s="113" t="s">
        <v>4</v>
      </c>
      <c r="D112" s="113" t="s">
        <v>5</v>
      </c>
      <c r="E112" s="113" t="s">
        <v>6</v>
      </c>
      <c r="F112" s="113" t="s">
        <v>7</v>
      </c>
      <c r="G112" s="219" t="s">
        <v>8</v>
      </c>
      <c r="H112" s="219"/>
      <c r="I112" s="219"/>
      <c r="J112" s="219"/>
      <c r="K112" s="219" t="s">
        <v>9</v>
      </c>
      <c r="L112" s="219"/>
      <c r="M112" s="219"/>
      <c r="N112" s="219"/>
      <c r="O112" s="219"/>
      <c r="P112" s="220" t="s">
        <v>10</v>
      </c>
    </row>
    <row r="113" spans="1:16" ht="66" x14ac:dyDescent="0.35">
      <c r="A113" s="218"/>
      <c r="B113" s="112" t="s">
        <v>11</v>
      </c>
      <c r="C113" s="112" t="s">
        <v>11</v>
      </c>
      <c r="D113" s="112" t="s">
        <v>11</v>
      </c>
      <c r="E113" s="112" t="s">
        <v>11</v>
      </c>
      <c r="F113" s="112" t="s">
        <v>11</v>
      </c>
      <c r="G113" s="114" t="s">
        <v>12</v>
      </c>
      <c r="H113" s="114" t="s">
        <v>13</v>
      </c>
      <c r="I113" s="114" t="s">
        <v>14</v>
      </c>
      <c r="J113" s="114" t="s">
        <v>15</v>
      </c>
      <c r="K113" s="114" t="s">
        <v>16</v>
      </c>
      <c r="L113" s="114" t="s">
        <v>17</v>
      </c>
      <c r="M113" s="114" t="s">
        <v>18</v>
      </c>
      <c r="N113" s="114" t="s">
        <v>19</v>
      </c>
      <c r="O113" s="114" t="s">
        <v>20</v>
      </c>
      <c r="P113" s="220"/>
    </row>
    <row r="114" spans="1:16" x14ac:dyDescent="0.45">
      <c r="A114" s="115" t="s">
        <v>122</v>
      </c>
      <c r="B114" s="116">
        <v>20</v>
      </c>
      <c r="C114" s="116">
        <v>0.13</v>
      </c>
      <c r="D114" s="116">
        <v>2.2000000000000002E-2</v>
      </c>
      <c r="E114" s="116">
        <v>0.72000000000000008</v>
      </c>
      <c r="F114" s="116">
        <v>3</v>
      </c>
      <c r="G114" s="116">
        <v>0.55999999999999994</v>
      </c>
      <c r="H114" s="143">
        <v>0</v>
      </c>
      <c r="I114" s="143">
        <v>0</v>
      </c>
      <c r="J114" s="143">
        <v>1</v>
      </c>
      <c r="K114" s="143">
        <v>3.1999999999999997</v>
      </c>
      <c r="L114" s="143">
        <v>4.8</v>
      </c>
      <c r="M114" s="143">
        <v>2.6</v>
      </c>
      <c r="N114" s="143">
        <v>0.06</v>
      </c>
      <c r="O114" s="143">
        <v>29.400000000000002</v>
      </c>
      <c r="P114" s="144"/>
    </row>
    <row r="115" spans="1:16" ht="66" x14ac:dyDescent="0.35">
      <c r="A115" s="13" t="s">
        <v>128</v>
      </c>
      <c r="B115" s="78" t="s">
        <v>21</v>
      </c>
      <c r="C115" s="79">
        <v>2</v>
      </c>
      <c r="D115" s="79">
        <v>2.4</v>
      </c>
      <c r="E115" s="79">
        <v>14.64</v>
      </c>
      <c r="F115" s="79">
        <v>90.4</v>
      </c>
      <c r="G115" s="85">
        <v>24.76</v>
      </c>
      <c r="H115" s="14">
        <v>0.02</v>
      </c>
      <c r="I115" s="14">
        <v>0</v>
      </c>
      <c r="J115" s="14">
        <v>1.6800000000000002</v>
      </c>
      <c r="K115" s="14">
        <v>26.08</v>
      </c>
      <c r="L115" s="14">
        <v>242.78000000000003</v>
      </c>
      <c r="M115" s="14">
        <v>16.8</v>
      </c>
      <c r="N115" s="14">
        <v>0.57999999999999996</v>
      </c>
      <c r="O115" s="14">
        <v>0</v>
      </c>
      <c r="P115" s="78">
        <v>138</v>
      </c>
    </row>
    <row r="116" spans="1:16" x14ac:dyDescent="0.35">
      <c r="A116" s="119" t="s">
        <v>129</v>
      </c>
      <c r="B116" s="120">
        <v>175</v>
      </c>
      <c r="C116" s="121">
        <v>15.575000000000001</v>
      </c>
      <c r="D116" s="121">
        <v>8.5750000000000011</v>
      </c>
      <c r="E116" s="121">
        <v>18.900000000000002</v>
      </c>
      <c r="F116" s="121">
        <v>218.75</v>
      </c>
      <c r="G116" s="122">
        <v>7.4750000000000023</v>
      </c>
      <c r="H116" s="122">
        <v>0.17500000000000002</v>
      </c>
      <c r="I116" s="122">
        <v>0.26250000000000001</v>
      </c>
      <c r="J116" s="122">
        <v>16.474999999999998</v>
      </c>
      <c r="K116" s="122">
        <v>24.700000000000003</v>
      </c>
      <c r="L116" s="122">
        <v>266.41249999999997</v>
      </c>
      <c r="M116" s="122">
        <v>51.675000000000004</v>
      </c>
      <c r="N116" s="122">
        <v>3.15</v>
      </c>
      <c r="O116" s="122">
        <v>952.3125</v>
      </c>
      <c r="P116" s="120">
        <v>436</v>
      </c>
    </row>
    <row r="117" spans="1:16" x14ac:dyDescent="0.35">
      <c r="A117" s="118" t="s">
        <v>23</v>
      </c>
      <c r="B117" s="130">
        <v>200</v>
      </c>
      <c r="C117" s="131">
        <v>0.2</v>
      </c>
      <c r="D117" s="131">
        <v>0</v>
      </c>
      <c r="E117" s="131">
        <v>15</v>
      </c>
      <c r="F117" s="131">
        <v>58</v>
      </c>
      <c r="G117" s="132">
        <v>0.02</v>
      </c>
      <c r="H117" s="133">
        <v>0</v>
      </c>
      <c r="I117" s="133">
        <v>0</v>
      </c>
      <c r="J117" s="133">
        <v>0</v>
      </c>
      <c r="K117" s="133">
        <v>1.29</v>
      </c>
      <c r="L117" s="133">
        <v>1.6</v>
      </c>
      <c r="M117" s="133">
        <v>0.88</v>
      </c>
      <c r="N117" s="133">
        <v>0.21</v>
      </c>
      <c r="O117" s="133">
        <v>8.7100000000000009</v>
      </c>
      <c r="P117" s="130">
        <v>685</v>
      </c>
    </row>
    <row r="118" spans="1:16" x14ac:dyDescent="0.35">
      <c r="A118" s="119" t="s">
        <v>25</v>
      </c>
      <c r="B118" s="120">
        <v>32.5</v>
      </c>
      <c r="C118" s="79">
        <v>2.5024999999999999</v>
      </c>
      <c r="D118" s="79">
        <v>0.45500000000000002</v>
      </c>
      <c r="E118" s="79">
        <v>12.2525</v>
      </c>
      <c r="F118" s="79">
        <v>65</v>
      </c>
      <c r="G118" s="85">
        <v>0</v>
      </c>
      <c r="H118" s="85">
        <v>3.3000000000000002E-2</v>
      </c>
      <c r="I118" s="85">
        <v>0</v>
      </c>
      <c r="J118" s="85">
        <v>0</v>
      </c>
      <c r="K118" s="85">
        <v>11.624000000000001</v>
      </c>
      <c r="L118" s="85">
        <v>22.858000000000001</v>
      </c>
      <c r="M118" s="85">
        <v>20.420999999999999</v>
      </c>
      <c r="N118" s="85">
        <v>1.5820000000000001</v>
      </c>
      <c r="O118" s="85">
        <v>0</v>
      </c>
      <c r="P118" s="78" t="s">
        <v>26</v>
      </c>
    </row>
    <row r="119" spans="1:16" x14ac:dyDescent="0.35">
      <c r="A119" s="123" t="s">
        <v>27</v>
      </c>
      <c r="B119" s="120"/>
      <c r="C119" s="121">
        <f>SUM(C114:C118)</f>
        <v>20.407500000000002</v>
      </c>
      <c r="D119" s="121">
        <f t="shared" ref="D119:O119" si="7">SUM(D114:D118)</f>
        <v>11.452</v>
      </c>
      <c r="E119" s="121">
        <f t="shared" si="7"/>
        <v>61.512500000000003</v>
      </c>
      <c r="F119" s="121">
        <f t="shared" si="7"/>
        <v>435.15</v>
      </c>
      <c r="G119" s="121">
        <f t="shared" si="7"/>
        <v>32.815000000000005</v>
      </c>
      <c r="H119" s="121">
        <f t="shared" si="7"/>
        <v>0.22800000000000001</v>
      </c>
      <c r="I119" s="121">
        <f t="shared" si="7"/>
        <v>0.26250000000000001</v>
      </c>
      <c r="J119" s="121">
        <f t="shared" si="7"/>
        <v>19.154999999999998</v>
      </c>
      <c r="K119" s="121">
        <f t="shared" si="7"/>
        <v>66.894000000000005</v>
      </c>
      <c r="L119" s="121">
        <f t="shared" si="7"/>
        <v>538.45050000000003</v>
      </c>
      <c r="M119" s="121">
        <f t="shared" si="7"/>
        <v>92.376000000000005</v>
      </c>
      <c r="N119" s="121">
        <f t="shared" si="7"/>
        <v>5.5819999999999999</v>
      </c>
      <c r="O119" s="121">
        <f t="shared" si="7"/>
        <v>990.42250000000001</v>
      </c>
      <c r="P119" s="135"/>
    </row>
    <row r="120" spans="1:16" x14ac:dyDescent="0.45">
      <c r="A120" s="106" t="s">
        <v>48</v>
      </c>
      <c r="B120" s="103"/>
      <c r="C120" s="104"/>
      <c r="D120" s="104"/>
      <c r="E120" s="104"/>
      <c r="F120" s="104"/>
      <c r="G120" s="105"/>
      <c r="H120" s="105"/>
      <c r="I120" s="105"/>
      <c r="J120" s="105"/>
      <c r="K120" s="105"/>
      <c r="L120" s="105"/>
      <c r="M120" s="105"/>
      <c r="N120" s="105"/>
      <c r="O120" s="105"/>
      <c r="P120" s="107"/>
    </row>
    <row r="121" spans="1:16" x14ac:dyDescent="0.35">
      <c r="A121" s="108"/>
      <c r="B121" s="109"/>
      <c r="C121" s="109"/>
      <c r="D121" s="109"/>
      <c r="E121" s="109"/>
      <c r="F121" s="109"/>
      <c r="G121" s="109"/>
      <c r="H121" s="109"/>
      <c r="I121" s="109"/>
      <c r="J121" s="109"/>
      <c r="K121" s="109"/>
      <c r="L121" s="109"/>
      <c r="M121" s="109"/>
      <c r="N121" s="109"/>
      <c r="O121" s="109"/>
      <c r="P121" s="111"/>
    </row>
    <row r="122" spans="1:16" x14ac:dyDescent="0.45">
      <c r="A122" s="106" t="s">
        <v>33</v>
      </c>
      <c r="B122" s="103"/>
      <c r="C122" s="104"/>
      <c r="D122" s="104"/>
      <c r="E122" s="104"/>
      <c r="F122" s="104"/>
      <c r="G122" s="105"/>
      <c r="H122" s="105"/>
      <c r="I122" s="105"/>
      <c r="J122" s="105"/>
      <c r="K122" s="105"/>
      <c r="L122" s="105"/>
      <c r="M122" s="105"/>
      <c r="N122" s="105"/>
      <c r="O122" s="105"/>
      <c r="P122" s="129"/>
    </row>
    <row r="123" spans="1:16" x14ac:dyDescent="0.35">
      <c r="A123" s="218" t="s">
        <v>2</v>
      </c>
      <c r="B123" s="112" t="s">
        <v>3</v>
      </c>
      <c r="C123" s="113" t="s">
        <v>4</v>
      </c>
      <c r="D123" s="113" t="s">
        <v>5</v>
      </c>
      <c r="E123" s="113" t="s">
        <v>6</v>
      </c>
      <c r="F123" s="113" t="s">
        <v>7</v>
      </c>
      <c r="G123" s="219" t="s">
        <v>8</v>
      </c>
      <c r="H123" s="219"/>
      <c r="I123" s="219"/>
      <c r="J123" s="219"/>
      <c r="K123" s="219" t="s">
        <v>9</v>
      </c>
      <c r="L123" s="219"/>
      <c r="M123" s="219"/>
      <c r="N123" s="219"/>
      <c r="O123" s="219"/>
      <c r="P123" s="220" t="s">
        <v>10</v>
      </c>
    </row>
    <row r="124" spans="1:16" ht="33" customHeight="1" x14ac:dyDescent="0.35">
      <c r="A124" s="218"/>
      <c r="B124" s="112" t="s">
        <v>11</v>
      </c>
      <c r="C124" s="112" t="s">
        <v>11</v>
      </c>
      <c r="D124" s="112" t="s">
        <v>11</v>
      </c>
      <c r="E124" s="112" t="s">
        <v>11</v>
      </c>
      <c r="F124" s="112" t="s">
        <v>11</v>
      </c>
      <c r="G124" s="114" t="s">
        <v>12</v>
      </c>
      <c r="H124" s="114" t="s">
        <v>13</v>
      </c>
      <c r="I124" s="114" t="s">
        <v>14</v>
      </c>
      <c r="J124" s="114" t="s">
        <v>15</v>
      </c>
      <c r="K124" s="114" t="s">
        <v>16</v>
      </c>
      <c r="L124" s="114" t="s">
        <v>17</v>
      </c>
      <c r="M124" s="114" t="s">
        <v>18</v>
      </c>
      <c r="N124" s="114" t="s">
        <v>19</v>
      </c>
      <c r="O124" s="114" t="s">
        <v>20</v>
      </c>
      <c r="P124" s="220"/>
    </row>
    <row r="125" spans="1:16" x14ac:dyDescent="0.45">
      <c r="A125" s="115" t="s">
        <v>70</v>
      </c>
      <c r="B125" s="116">
        <v>25</v>
      </c>
      <c r="C125" s="116">
        <v>0.35</v>
      </c>
      <c r="D125" s="116">
        <v>2.5249999999999999</v>
      </c>
      <c r="E125" s="116">
        <v>1.7</v>
      </c>
      <c r="F125" s="116">
        <v>31</v>
      </c>
      <c r="G125" s="116">
        <v>2.5649999999999999</v>
      </c>
      <c r="H125" s="143">
        <v>1.4999999999999999E-2</v>
      </c>
      <c r="I125" s="143">
        <v>0.1</v>
      </c>
      <c r="J125" s="143">
        <v>0</v>
      </c>
      <c r="K125" s="143">
        <v>5.8</v>
      </c>
      <c r="L125" s="143">
        <v>11.244999999999999</v>
      </c>
      <c r="M125" s="143">
        <v>5.19</v>
      </c>
      <c r="N125" s="143">
        <v>0.215</v>
      </c>
      <c r="O125" s="143">
        <v>71.015000000000001</v>
      </c>
      <c r="P125" s="144">
        <v>71</v>
      </c>
    </row>
    <row r="126" spans="1:16" ht="66" x14ac:dyDescent="0.35">
      <c r="A126" s="13" t="s">
        <v>120</v>
      </c>
      <c r="B126" s="78" t="s">
        <v>21</v>
      </c>
      <c r="C126" s="79">
        <v>1.59</v>
      </c>
      <c r="D126" s="79">
        <v>4.7899999999999991</v>
      </c>
      <c r="E126" s="79">
        <v>8.07</v>
      </c>
      <c r="F126" s="79">
        <v>70.400000000000006</v>
      </c>
      <c r="G126" s="85">
        <v>14.72</v>
      </c>
      <c r="H126" s="14">
        <v>0.05</v>
      </c>
      <c r="I126" s="14">
        <v>0.04</v>
      </c>
      <c r="J126" s="14">
        <v>0</v>
      </c>
      <c r="K126" s="14">
        <v>34.659999999999997</v>
      </c>
      <c r="L126" s="14">
        <v>38.1</v>
      </c>
      <c r="M126" s="14">
        <v>17.8</v>
      </c>
      <c r="N126" s="14">
        <v>0.64</v>
      </c>
      <c r="O126" s="14">
        <v>303.74</v>
      </c>
      <c r="P126" s="78">
        <v>124</v>
      </c>
    </row>
    <row r="127" spans="1:16" x14ac:dyDescent="0.35">
      <c r="A127" s="119" t="s">
        <v>130</v>
      </c>
      <c r="B127" s="78" t="s">
        <v>92</v>
      </c>
      <c r="C127" s="79">
        <v>10.88</v>
      </c>
      <c r="D127" s="79">
        <v>10.88</v>
      </c>
      <c r="E127" s="79">
        <v>3.12</v>
      </c>
      <c r="F127" s="79">
        <v>156</v>
      </c>
      <c r="G127" s="85">
        <v>0</v>
      </c>
      <c r="H127" s="85">
        <v>5.333333333333333E-2</v>
      </c>
      <c r="I127" s="85">
        <v>0</v>
      </c>
      <c r="J127" s="85">
        <v>0</v>
      </c>
      <c r="K127" s="85">
        <v>7.1066666666666665</v>
      </c>
      <c r="L127" s="85">
        <v>100.13333333333333</v>
      </c>
      <c r="M127" s="85">
        <v>11.853333333333333</v>
      </c>
      <c r="N127" s="85">
        <v>1.4666666666666668</v>
      </c>
      <c r="O127" s="85">
        <v>0</v>
      </c>
      <c r="P127" s="78">
        <v>431</v>
      </c>
    </row>
    <row r="128" spans="1:16" x14ac:dyDescent="0.35">
      <c r="A128" s="119" t="s">
        <v>115</v>
      </c>
      <c r="B128" s="120">
        <v>120</v>
      </c>
      <c r="C128" s="121">
        <v>3</v>
      </c>
      <c r="D128" s="121">
        <v>4.919999999999999</v>
      </c>
      <c r="E128" s="121">
        <v>30.84</v>
      </c>
      <c r="F128" s="121">
        <v>182.4</v>
      </c>
      <c r="G128" s="122">
        <v>0</v>
      </c>
      <c r="H128" s="122">
        <v>2.3999999999999997E-2</v>
      </c>
      <c r="I128" s="122">
        <v>1.1999999999999999E-2</v>
      </c>
      <c r="J128" s="122">
        <v>16.200000000000003</v>
      </c>
      <c r="K128" s="122">
        <v>1.0920000000000001</v>
      </c>
      <c r="L128" s="122">
        <v>48.756000000000007</v>
      </c>
      <c r="M128" s="122">
        <v>13.068000000000001</v>
      </c>
      <c r="N128" s="122">
        <v>0.41999999999999993</v>
      </c>
      <c r="O128" s="122">
        <v>32.46</v>
      </c>
      <c r="P128" s="120">
        <v>511</v>
      </c>
    </row>
    <row r="129" spans="1:16" x14ac:dyDescent="0.35">
      <c r="A129" s="119" t="s">
        <v>47</v>
      </c>
      <c r="B129" s="120">
        <v>200</v>
      </c>
      <c r="C129" s="81">
        <v>0.1</v>
      </c>
      <c r="D129" s="81">
        <v>0</v>
      </c>
      <c r="E129" s="81">
        <v>25.2</v>
      </c>
      <c r="F129" s="81">
        <v>96</v>
      </c>
      <c r="G129" s="85">
        <v>12.9</v>
      </c>
      <c r="H129" s="85">
        <v>0.02</v>
      </c>
      <c r="I129" s="85">
        <v>0.01</v>
      </c>
      <c r="J129" s="85">
        <v>0</v>
      </c>
      <c r="K129" s="85">
        <v>23.52</v>
      </c>
      <c r="L129" s="85">
        <v>11.5</v>
      </c>
      <c r="M129" s="85">
        <v>6.5</v>
      </c>
      <c r="N129" s="85">
        <v>0.24</v>
      </c>
      <c r="O129" s="85">
        <v>99.4</v>
      </c>
      <c r="P129" s="78">
        <v>699</v>
      </c>
    </row>
    <row r="130" spans="1:16" x14ac:dyDescent="0.35">
      <c r="A130" s="119" t="s">
        <v>25</v>
      </c>
      <c r="B130" s="120">
        <v>32.5</v>
      </c>
      <c r="C130" s="79">
        <v>2.5024999999999999</v>
      </c>
      <c r="D130" s="79">
        <v>0.45500000000000002</v>
      </c>
      <c r="E130" s="79">
        <v>12.2525</v>
      </c>
      <c r="F130" s="79">
        <v>65</v>
      </c>
      <c r="G130" s="85">
        <v>0</v>
      </c>
      <c r="H130" s="85">
        <v>3.3000000000000002E-2</v>
      </c>
      <c r="I130" s="85">
        <v>0</v>
      </c>
      <c r="J130" s="85">
        <v>0</v>
      </c>
      <c r="K130" s="85">
        <v>11.624000000000001</v>
      </c>
      <c r="L130" s="85">
        <v>22.858000000000001</v>
      </c>
      <c r="M130" s="85">
        <v>20.420999999999999</v>
      </c>
      <c r="N130" s="85">
        <v>1.5820000000000001</v>
      </c>
      <c r="O130" s="85">
        <v>0</v>
      </c>
      <c r="P130" s="78" t="s">
        <v>26</v>
      </c>
    </row>
    <row r="131" spans="1:16" x14ac:dyDescent="0.35">
      <c r="A131" s="123" t="s">
        <v>27</v>
      </c>
      <c r="B131" s="120"/>
      <c r="C131" s="121">
        <f>SUM(C125:C130)</f>
        <v>18.422499999999999</v>
      </c>
      <c r="D131" s="121">
        <f t="shared" ref="D131:O131" si="8">SUM(D125:D130)</f>
        <v>23.569999999999997</v>
      </c>
      <c r="E131" s="121">
        <f t="shared" si="8"/>
        <v>81.182500000000005</v>
      </c>
      <c r="F131" s="121">
        <f t="shared" si="8"/>
        <v>600.79999999999995</v>
      </c>
      <c r="G131" s="121">
        <f t="shared" si="8"/>
        <v>30.185000000000002</v>
      </c>
      <c r="H131" s="121">
        <f t="shared" si="8"/>
        <v>0.19533333333333333</v>
      </c>
      <c r="I131" s="121">
        <f t="shared" si="8"/>
        <v>0.16200000000000003</v>
      </c>
      <c r="J131" s="121">
        <f t="shared" si="8"/>
        <v>16.200000000000003</v>
      </c>
      <c r="K131" s="121">
        <f t="shared" si="8"/>
        <v>83.802666666666653</v>
      </c>
      <c r="L131" s="121">
        <f t="shared" si="8"/>
        <v>232.59233333333333</v>
      </c>
      <c r="M131" s="121">
        <f t="shared" si="8"/>
        <v>74.832333333333338</v>
      </c>
      <c r="N131" s="121">
        <f t="shared" si="8"/>
        <v>4.5636666666666663</v>
      </c>
      <c r="O131" s="121">
        <f t="shared" si="8"/>
        <v>506.61500000000001</v>
      </c>
      <c r="P131" s="135"/>
    </row>
    <row r="132" spans="1:16" x14ac:dyDescent="0.35">
      <c r="A132" s="108"/>
      <c r="B132" s="109"/>
      <c r="C132" s="110"/>
      <c r="D132" s="110"/>
      <c r="E132" s="110"/>
      <c r="F132" s="110"/>
      <c r="G132" s="105"/>
      <c r="H132" s="105"/>
      <c r="I132" s="105"/>
      <c r="J132" s="105"/>
      <c r="K132" s="105"/>
      <c r="L132" s="105"/>
      <c r="M132" s="105"/>
      <c r="N132" s="105"/>
      <c r="O132" s="105"/>
      <c r="P132" s="111"/>
    </row>
    <row r="133" spans="1:16" x14ac:dyDescent="0.35">
      <c r="A133" s="108"/>
      <c r="B133" s="109"/>
      <c r="C133" s="109"/>
      <c r="D133" s="109"/>
      <c r="E133" s="109"/>
      <c r="F133" s="109"/>
      <c r="G133" s="109"/>
      <c r="H133" s="109"/>
      <c r="I133" s="109"/>
      <c r="J133" s="109"/>
      <c r="K133" s="109"/>
      <c r="L133" s="109"/>
      <c r="M133" s="109"/>
      <c r="N133" s="109"/>
      <c r="O133" s="109"/>
      <c r="P133" s="111"/>
    </row>
    <row r="134" spans="1:16" x14ac:dyDescent="0.45">
      <c r="A134" s="106" t="s">
        <v>49</v>
      </c>
      <c r="B134" s="103"/>
      <c r="C134" s="104"/>
      <c r="D134" s="104"/>
      <c r="E134" s="104"/>
      <c r="F134" s="104"/>
      <c r="G134" s="105"/>
      <c r="H134" s="105"/>
      <c r="I134" s="105"/>
      <c r="J134" s="105"/>
      <c r="K134" s="105"/>
      <c r="L134" s="105"/>
      <c r="M134" s="105"/>
      <c r="N134" s="105"/>
      <c r="O134" s="105"/>
      <c r="P134" s="107"/>
    </row>
    <row r="135" spans="1:16" x14ac:dyDescent="0.35">
      <c r="A135" s="108"/>
      <c r="B135" s="109"/>
      <c r="C135" s="110"/>
      <c r="D135" s="110"/>
      <c r="E135" s="110"/>
      <c r="F135" s="110"/>
      <c r="G135" s="105"/>
      <c r="H135" s="105"/>
      <c r="I135" s="105"/>
      <c r="J135" s="105"/>
      <c r="K135" s="105"/>
      <c r="L135" s="105"/>
      <c r="M135" s="105"/>
      <c r="N135" s="105"/>
      <c r="O135" s="105"/>
      <c r="P135" s="111"/>
    </row>
    <row r="136" spans="1:16" x14ac:dyDescent="0.45">
      <c r="A136" s="106" t="s">
        <v>33</v>
      </c>
      <c r="B136" s="103"/>
      <c r="C136" s="104"/>
      <c r="D136" s="104"/>
      <c r="E136" s="104"/>
      <c r="F136" s="104"/>
      <c r="G136" s="105"/>
      <c r="H136" s="105"/>
      <c r="I136" s="105"/>
      <c r="J136" s="105"/>
      <c r="K136" s="105"/>
      <c r="L136" s="105"/>
      <c r="M136" s="105"/>
      <c r="N136" s="105"/>
      <c r="O136" s="105"/>
      <c r="P136" s="129"/>
    </row>
    <row r="137" spans="1:16" x14ac:dyDescent="0.35">
      <c r="A137" s="218" t="s">
        <v>2</v>
      </c>
      <c r="B137" s="112" t="s">
        <v>3</v>
      </c>
      <c r="C137" s="113" t="s">
        <v>4</v>
      </c>
      <c r="D137" s="113" t="s">
        <v>5</v>
      </c>
      <c r="E137" s="113" t="s">
        <v>6</v>
      </c>
      <c r="F137" s="113" t="s">
        <v>7</v>
      </c>
      <c r="G137" s="219" t="s">
        <v>8</v>
      </c>
      <c r="H137" s="219"/>
      <c r="I137" s="219"/>
      <c r="J137" s="219"/>
      <c r="K137" s="219" t="s">
        <v>9</v>
      </c>
      <c r="L137" s="219"/>
      <c r="M137" s="219"/>
      <c r="N137" s="219"/>
      <c r="O137" s="219"/>
      <c r="P137" s="220" t="s">
        <v>10</v>
      </c>
    </row>
    <row r="138" spans="1:16" ht="66" x14ac:dyDescent="0.35">
      <c r="A138" s="218"/>
      <c r="B138" s="112" t="s">
        <v>11</v>
      </c>
      <c r="C138" s="112" t="s">
        <v>11</v>
      </c>
      <c r="D138" s="112" t="s">
        <v>11</v>
      </c>
      <c r="E138" s="112" t="s">
        <v>11</v>
      </c>
      <c r="F138" s="112" t="s">
        <v>11</v>
      </c>
      <c r="G138" s="114" t="s">
        <v>12</v>
      </c>
      <c r="H138" s="114" t="s">
        <v>13</v>
      </c>
      <c r="I138" s="114" t="s">
        <v>14</v>
      </c>
      <c r="J138" s="114" t="s">
        <v>15</v>
      </c>
      <c r="K138" s="114" t="s">
        <v>16</v>
      </c>
      <c r="L138" s="114" t="s">
        <v>17</v>
      </c>
      <c r="M138" s="114" t="s">
        <v>18</v>
      </c>
      <c r="N138" s="114" t="s">
        <v>19</v>
      </c>
      <c r="O138" s="114" t="s">
        <v>20</v>
      </c>
      <c r="P138" s="220"/>
    </row>
    <row r="139" spans="1:16" x14ac:dyDescent="0.35">
      <c r="A139" s="119" t="s">
        <v>131</v>
      </c>
      <c r="B139" s="120">
        <v>25</v>
      </c>
      <c r="C139" s="121">
        <v>0.35</v>
      </c>
      <c r="D139" s="121">
        <v>1.2749999999999999</v>
      </c>
      <c r="E139" s="121">
        <v>2.2250000000000001</v>
      </c>
      <c r="F139" s="121">
        <v>22</v>
      </c>
      <c r="G139" s="125">
        <v>4.0575000000000001</v>
      </c>
      <c r="H139" s="125">
        <v>2.5000000000000001E-3</v>
      </c>
      <c r="I139" s="125">
        <v>5.0000000000000001E-3</v>
      </c>
      <c r="J139" s="125">
        <v>0</v>
      </c>
      <c r="K139" s="125">
        <v>4.6725000000000003</v>
      </c>
      <c r="L139" s="125">
        <v>3.4525000000000001</v>
      </c>
      <c r="M139" s="125">
        <v>1.895</v>
      </c>
      <c r="N139" s="125">
        <v>6.5000000000000002E-2</v>
      </c>
      <c r="O139" s="125">
        <v>1.4225000000000001</v>
      </c>
      <c r="P139" s="120">
        <v>43</v>
      </c>
    </row>
    <row r="140" spans="1:16" ht="66" x14ac:dyDescent="0.35">
      <c r="A140" s="13" t="s">
        <v>132</v>
      </c>
      <c r="B140" s="78" t="s">
        <v>21</v>
      </c>
      <c r="C140" s="79">
        <v>6.08</v>
      </c>
      <c r="D140" s="79">
        <v>4.5599999999999996</v>
      </c>
      <c r="E140" s="79">
        <v>16</v>
      </c>
      <c r="F140" s="79">
        <v>130.4</v>
      </c>
      <c r="G140" s="85">
        <v>25.65</v>
      </c>
      <c r="H140" s="14">
        <v>0.18</v>
      </c>
      <c r="I140" s="14">
        <v>0.06</v>
      </c>
      <c r="J140" s="14">
        <v>0</v>
      </c>
      <c r="K140" s="14">
        <v>30.46</v>
      </c>
      <c r="L140" s="14">
        <v>69.739999999999995</v>
      </c>
      <c r="M140" s="14">
        <v>28.24</v>
      </c>
      <c r="N140" s="14">
        <v>1.62</v>
      </c>
      <c r="O140" s="14">
        <v>378.18</v>
      </c>
      <c r="P140" s="78">
        <v>139</v>
      </c>
    </row>
    <row r="141" spans="1:16" x14ac:dyDescent="0.35">
      <c r="A141" s="119" t="s">
        <v>133</v>
      </c>
      <c r="B141" s="120" t="s">
        <v>114</v>
      </c>
      <c r="C141" s="121">
        <v>8.99</v>
      </c>
      <c r="D141" s="121">
        <v>9.120000000000001</v>
      </c>
      <c r="E141" s="121">
        <v>11.36</v>
      </c>
      <c r="F141" s="121">
        <v>165.7</v>
      </c>
      <c r="G141" s="125">
        <v>0</v>
      </c>
      <c r="H141" s="125">
        <v>0.26400000000000001</v>
      </c>
      <c r="I141" s="125">
        <v>0.06</v>
      </c>
      <c r="J141" s="125">
        <v>15</v>
      </c>
      <c r="K141" s="125">
        <v>10.200000000000001</v>
      </c>
      <c r="L141" s="125">
        <v>66.47999999999999</v>
      </c>
      <c r="M141" s="125">
        <v>14.399999999999999</v>
      </c>
      <c r="N141" s="125">
        <v>0.98399999999999987</v>
      </c>
      <c r="O141" s="125">
        <v>96.996000000000009</v>
      </c>
      <c r="P141" s="120">
        <v>462</v>
      </c>
    </row>
    <row r="142" spans="1:16" x14ac:dyDescent="0.35">
      <c r="A142" s="119" t="s">
        <v>31</v>
      </c>
      <c r="B142" s="120">
        <v>120</v>
      </c>
      <c r="C142" s="121">
        <v>2.5199999999999996</v>
      </c>
      <c r="D142" s="121">
        <v>5.3999999999999995</v>
      </c>
      <c r="E142" s="121">
        <v>17.52</v>
      </c>
      <c r="F142" s="121">
        <v>130.80000000000001</v>
      </c>
      <c r="G142" s="122">
        <v>9.68</v>
      </c>
      <c r="H142" s="122">
        <v>7.4399999999999994E-2</v>
      </c>
      <c r="I142" s="122">
        <v>5.9200000000000003E-2</v>
      </c>
      <c r="J142" s="122">
        <v>13.6</v>
      </c>
      <c r="K142" s="122">
        <v>19.72</v>
      </c>
      <c r="L142" s="122">
        <v>46.183999999999997</v>
      </c>
      <c r="M142" s="122">
        <v>14.8</v>
      </c>
      <c r="N142" s="122">
        <v>0.53600000000000003</v>
      </c>
      <c r="O142" s="122">
        <v>345.84000000000003</v>
      </c>
      <c r="P142" s="120">
        <v>520</v>
      </c>
    </row>
    <row r="143" spans="1:16" x14ac:dyDescent="0.35">
      <c r="A143" s="118" t="s">
        <v>134</v>
      </c>
      <c r="B143" s="130">
        <v>200</v>
      </c>
      <c r="C143" s="79">
        <v>0.2</v>
      </c>
      <c r="D143" s="79">
        <v>0</v>
      </c>
      <c r="E143" s="79">
        <v>35.799999999999997</v>
      </c>
      <c r="F143" s="79">
        <v>142</v>
      </c>
      <c r="G143" s="85">
        <v>3.2</v>
      </c>
      <c r="H143" s="85">
        <v>0.06</v>
      </c>
      <c r="I143" s="85">
        <v>0</v>
      </c>
      <c r="J143" s="85">
        <v>0</v>
      </c>
      <c r="K143" s="85">
        <v>14.22</v>
      </c>
      <c r="L143" s="85">
        <v>2.14</v>
      </c>
      <c r="M143" s="85">
        <v>4.1399999999999997</v>
      </c>
      <c r="N143" s="85">
        <v>0.48</v>
      </c>
      <c r="O143" s="85">
        <v>0</v>
      </c>
      <c r="P143" s="78">
        <v>631</v>
      </c>
    </row>
    <row r="144" spans="1:16" x14ac:dyDescent="0.35">
      <c r="A144" s="119" t="s">
        <v>25</v>
      </c>
      <c r="B144" s="120">
        <v>32.5</v>
      </c>
      <c r="C144" s="79">
        <v>2.5024999999999999</v>
      </c>
      <c r="D144" s="79">
        <v>0.45500000000000002</v>
      </c>
      <c r="E144" s="79">
        <v>12.2525</v>
      </c>
      <c r="F144" s="79">
        <v>65</v>
      </c>
      <c r="G144" s="85">
        <v>0</v>
      </c>
      <c r="H144" s="85">
        <v>3.3000000000000002E-2</v>
      </c>
      <c r="I144" s="85">
        <v>0</v>
      </c>
      <c r="J144" s="85">
        <v>0</v>
      </c>
      <c r="K144" s="85">
        <v>11.624000000000001</v>
      </c>
      <c r="L144" s="85">
        <v>22.858000000000001</v>
      </c>
      <c r="M144" s="85">
        <v>20.420999999999999</v>
      </c>
      <c r="N144" s="85">
        <v>1.5820000000000001</v>
      </c>
      <c r="O144" s="85">
        <v>0</v>
      </c>
      <c r="P144" s="78" t="s">
        <v>26</v>
      </c>
    </row>
    <row r="145" spans="1:16" x14ac:dyDescent="0.35">
      <c r="A145" s="123" t="s">
        <v>27</v>
      </c>
      <c r="B145" s="120"/>
      <c r="C145" s="121">
        <f>SUM(C139:C144)</f>
        <v>20.642499999999998</v>
      </c>
      <c r="D145" s="121">
        <f t="shared" ref="D145:O145" si="9">SUM(D139:D144)</f>
        <v>20.81</v>
      </c>
      <c r="E145" s="121">
        <f t="shared" si="9"/>
        <v>95.157499999999999</v>
      </c>
      <c r="F145" s="121">
        <f t="shared" si="9"/>
        <v>655.90000000000009</v>
      </c>
      <c r="G145" s="121">
        <f t="shared" si="9"/>
        <v>42.587500000000006</v>
      </c>
      <c r="H145" s="121">
        <f t="shared" si="9"/>
        <v>0.6139</v>
      </c>
      <c r="I145" s="121">
        <f t="shared" si="9"/>
        <v>0.1842</v>
      </c>
      <c r="J145" s="121">
        <f t="shared" si="9"/>
        <v>28.6</v>
      </c>
      <c r="K145" s="121">
        <f t="shared" si="9"/>
        <v>90.896500000000003</v>
      </c>
      <c r="L145" s="121">
        <f t="shared" si="9"/>
        <v>210.85449999999997</v>
      </c>
      <c r="M145" s="121">
        <f t="shared" si="9"/>
        <v>83.895999999999987</v>
      </c>
      <c r="N145" s="121">
        <f t="shared" si="9"/>
        <v>5.2670000000000003</v>
      </c>
      <c r="O145" s="121">
        <f t="shared" si="9"/>
        <v>822.43850000000009</v>
      </c>
      <c r="P145" s="135"/>
    </row>
    <row r="146" spans="1:16" x14ac:dyDescent="0.35">
      <c r="A146" s="123" t="s">
        <v>50</v>
      </c>
      <c r="B146" s="120"/>
      <c r="C146" s="121">
        <f t="shared" ref="C146:O146" si="10">(C145+C131+C119+C108+C94+C81+C70+C56+C44+C30)/10</f>
        <v>20.231544444444445</v>
      </c>
      <c r="D146" s="121">
        <f t="shared" si="10"/>
        <v>18.010344444444442</v>
      </c>
      <c r="E146" s="121">
        <f t="shared" si="10"/>
        <v>81.352244444444437</v>
      </c>
      <c r="F146" s="121">
        <f t="shared" si="10"/>
        <v>564.97450000000003</v>
      </c>
      <c r="G146" s="121">
        <f t="shared" si="10"/>
        <v>24.865000000000002</v>
      </c>
      <c r="H146" s="121">
        <f t="shared" si="10"/>
        <v>0.44384666666666667</v>
      </c>
      <c r="I146" s="121">
        <f t="shared" si="10"/>
        <v>0.65190666666666652</v>
      </c>
      <c r="J146" s="121">
        <f t="shared" si="10"/>
        <v>25.88743333333333</v>
      </c>
      <c r="K146" s="121">
        <f t="shared" si="10"/>
        <v>83.274750000000012</v>
      </c>
      <c r="L146" s="121">
        <f t="shared" si="10"/>
        <v>284.52038333333331</v>
      </c>
      <c r="M146" s="121">
        <f t="shared" si="10"/>
        <v>145.57486666666665</v>
      </c>
      <c r="N146" s="121">
        <f t="shared" si="10"/>
        <v>5.4367000000000001</v>
      </c>
      <c r="O146" s="121">
        <f t="shared" si="10"/>
        <v>672.76356666666675</v>
      </c>
      <c r="P146" s="135"/>
    </row>
  </sheetData>
  <mergeCells count="50">
    <mergeCell ref="A16:P16"/>
    <mergeCell ref="L4:P4"/>
    <mergeCell ref="L5:P5"/>
    <mergeCell ref="L6:P6"/>
    <mergeCell ref="L9:P9"/>
    <mergeCell ref="L10:P10"/>
    <mergeCell ref="L11:P11"/>
    <mergeCell ref="A15:W15"/>
    <mergeCell ref="A13:P13"/>
    <mergeCell ref="A14:P14"/>
    <mergeCell ref="A22:A23"/>
    <mergeCell ref="G22:J22"/>
    <mergeCell ref="K22:O22"/>
    <mergeCell ref="P22:P23"/>
    <mergeCell ref="A100:A101"/>
    <mergeCell ref="G100:J100"/>
    <mergeCell ref="K100:O100"/>
    <mergeCell ref="P100:P101"/>
    <mergeCell ref="A36:A37"/>
    <mergeCell ref="G36:J36"/>
    <mergeCell ref="K36:O36"/>
    <mergeCell ref="P36:P37"/>
    <mergeCell ref="A48:A49"/>
    <mergeCell ref="G48:J48"/>
    <mergeCell ref="K48:O48"/>
    <mergeCell ref="P48:P49"/>
    <mergeCell ref="A62:A63"/>
    <mergeCell ref="G62:J62"/>
    <mergeCell ref="K62:O62"/>
    <mergeCell ref="P62:P63"/>
    <mergeCell ref="A74:A75"/>
    <mergeCell ref="G74:J74"/>
    <mergeCell ref="K74:O74"/>
    <mergeCell ref="P74:P75"/>
    <mergeCell ref="A137:A138"/>
    <mergeCell ref="G137:J137"/>
    <mergeCell ref="K137:O137"/>
    <mergeCell ref="P137:P138"/>
    <mergeCell ref="A86:A87"/>
    <mergeCell ref="G86:J86"/>
    <mergeCell ref="K86:O86"/>
    <mergeCell ref="P86:P87"/>
    <mergeCell ref="A112:A113"/>
    <mergeCell ref="G112:J112"/>
    <mergeCell ref="K112:O112"/>
    <mergeCell ref="P112:P113"/>
    <mergeCell ref="A123:A124"/>
    <mergeCell ref="G123:J123"/>
    <mergeCell ref="K123:O123"/>
    <mergeCell ref="P123:P124"/>
  </mergeCells>
  <pageMargins left="0.70866141732283472" right="0.70866141732283472" top="0.74803149606299213" bottom="0.74803149606299213" header="0.31496062992125984" footer="0.31496062992125984"/>
  <pageSetup paperSize="9" scale="21" fitToHeight="0" orientation="landscape" r:id="rId1"/>
  <rowBreaks count="3" manualBreakCount="3">
    <brk id="44" max="15" man="1"/>
    <brk id="81" max="15" man="1"/>
    <brk id="119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0"/>
  <sheetViews>
    <sheetView view="pageBreakPreview" topLeftCell="A124" zoomScale="60" zoomScaleNormal="40" workbookViewId="0">
      <selection activeCell="K127" sqref="B127:O127"/>
    </sheetView>
  </sheetViews>
  <sheetFormatPr defaultRowHeight="15" x14ac:dyDescent="0.25"/>
  <cols>
    <col min="1" max="1" width="69.28515625" customWidth="1"/>
    <col min="2" max="2" width="34.140625" customWidth="1"/>
    <col min="3" max="3" width="33.85546875" customWidth="1"/>
    <col min="4" max="4" width="35.28515625" customWidth="1"/>
    <col min="5" max="5" width="34.7109375" customWidth="1"/>
    <col min="6" max="6" width="34.85546875" customWidth="1"/>
    <col min="7" max="7" width="18.5703125" customWidth="1"/>
    <col min="8" max="9" width="15.140625" customWidth="1"/>
    <col min="10" max="10" width="14.5703125" customWidth="1"/>
    <col min="11" max="11" width="19" customWidth="1"/>
    <col min="12" max="12" width="18.28515625" customWidth="1"/>
    <col min="13" max="13" width="18.42578125" customWidth="1"/>
    <col min="14" max="14" width="16.7109375" customWidth="1"/>
    <col min="15" max="15" width="21.28515625" customWidth="1"/>
    <col min="16" max="16" width="20.7109375" customWidth="1"/>
  </cols>
  <sheetData>
    <row r="1" spans="1:16" ht="31.5" x14ac:dyDescent="0.5">
      <c r="D1" s="42"/>
      <c r="E1" s="43"/>
      <c r="F1" s="43"/>
      <c r="G1" s="36"/>
      <c r="H1" s="36"/>
      <c r="I1" s="36"/>
      <c r="J1" s="36"/>
      <c r="K1" s="36"/>
      <c r="L1" s="43" t="s">
        <v>65</v>
      </c>
      <c r="M1" s="43"/>
      <c r="N1" s="36"/>
      <c r="O1" s="36"/>
      <c r="P1" s="36"/>
    </row>
    <row r="2" spans="1:16" ht="27.75" x14ac:dyDescent="0.25">
      <c r="E2" s="36"/>
      <c r="F2" s="36"/>
      <c r="G2" s="36"/>
      <c r="H2" s="36"/>
      <c r="I2" s="36"/>
      <c r="J2" s="36"/>
      <c r="K2" s="36"/>
      <c r="L2" s="36" t="s">
        <v>51</v>
      </c>
      <c r="M2" s="36"/>
      <c r="N2" s="36"/>
      <c r="O2" s="36"/>
      <c r="P2" s="36"/>
    </row>
    <row r="4" spans="1:16" ht="33" x14ac:dyDescent="0.45">
      <c r="A4" s="88" t="s">
        <v>52</v>
      </c>
      <c r="B4" s="89"/>
      <c r="C4" s="23"/>
      <c r="D4" s="23"/>
      <c r="E4" s="23"/>
      <c r="F4" s="7"/>
      <c r="G4" s="38"/>
      <c r="H4" s="38"/>
      <c r="I4" s="38"/>
      <c r="J4" s="38"/>
      <c r="K4" s="38"/>
      <c r="L4" s="223" t="s">
        <v>53</v>
      </c>
      <c r="M4" s="223"/>
      <c r="N4" s="223"/>
      <c r="O4" s="223"/>
      <c r="P4" s="223"/>
    </row>
    <row r="5" spans="1:16" ht="33" x14ac:dyDescent="0.45">
      <c r="A5" s="88" t="s">
        <v>54</v>
      </c>
      <c r="B5" s="89"/>
      <c r="C5" s="23"/>
      <c r="D5" s="23"/>
      <c r="E5" s="23"/>
      <c r="F5" s="7"/>
      <c r="G5" s="38"/>
      <c r="H5" s="38"/>
      <c r="I5" s="38"/>
      <c r="J5" s="38"/>
      <c r="K5" s="38"/>
      <c r="L5" s="223" t="s">
        <v>64</v>
      </c>
      <c r="M5" s="223"/>
      <c r="N5" s="223"/>
      <c r="O5" s="223"/>
      <c r="P5" s="223"/>
    </row>
    <row r="6" spans="1:16" ht="33" x14ac:dyDescent="0.25">
      <c r="A6" s="88" t="s">
        <v>54</v>
      </c>
      <c r="B6" s="89"/>
      <c r="C6" s="23"/>
      <c r="D6" s="23"/>
      <c r="E6" s="87"/>
      <c r="F6" s="87"/>
      <c r="G6" s="87"/>
      <c r="H6" s="87"/>
      <c r="I6" s="87"/>
      <c r="J6" s="87"/>
      <c r="K6" s="87"/>
      <c r="L6" s="223" t="s">
        <v>55</v>
      </c>
      <c r="M6" s="223"/>
      <c r="N6" s="223"/>
      <c r="O6" s="223"/>
      <c r="P6" s="223"/>
    </row>
    <row r="7" spans="1:16" ht="33" x14ac:dyDescent="0.25">
      <c r="A7" s="88" t="s">
        <v>56</v>
      </c>
      <c r="B7" s="89"/>
      <c r="C7" s="23"/>
      <c r="D7" s="23"/>
      <c r="E7" s="87"/>
      <c r="F7" s="87"/>
      <c r="G7" s="87"/>
      <c r="H7" s="87"/>
      <c r="I7" s="87"/>
      <c r="J7" s="87"/>
      <c r="K7" s="87"/>
      <c r="L7" s="23"/>
      <c r="M7" s="87"/>
      <c r="N7" s="87"/>
      <c r="O7" s="87"/>
      <c r="P7" s="87"/>
    </row>
    <row r="8" spans="1:16" ht="33" x14ac:dyDescent="0.25">
      <c r="A8" s="88" t="s">
        <v>57</v>
      </c>
      <c r="B8" s="89"/>
      <c r="C8" s="23"/>
      <c r="D8" s="23"/>
      <c r="E8" s="87"/>
      <c r="F8" s="87"/>
      <c r="G8" s="87"/>
      <c r="H8" s="87"/>
      <c r="I8" s="87"/>
      <c r="J8" s="87"/>
      <c r="K8" s="87"/>
      <c r="L8" s="23"/>
      <c r="M8" s="87"/>
      <c r="N8" s="87"/>
      <c r="O8" s="87"/>
      <c r="P8" s="87"/>
    </row>
    <row r="9" spans="1:16" ht="33" x14ac:dyDescent="0.25">
      <c r="A9" s="88" t="s">
        <v>54</v>
      </c>
      <c r="B9" s="89"/>
      <c r="C9" s="23"/>
      <c r="D9" s="23"/>
      <c r="E9" s="87"/>
      <c r="F9" s="87"/>
      <c r="G9" s="87"/>
      <c r="H9" s="87"/>
      <c r="I9" s="87"/>
      <c r="J9" s="87"/>
      <c r="K9" s="87"/>
      <c r="L9" s="223" t="s">
        <v>135</v>
      </c>
      <c r="M9" s="223"/>
      <c r="N9" s="223"/>
      <c r="O9" s="223"/>
      <c r="P9" s="223"/>
    </row>
    <row r="10" spans="1:16" ht="33" x14ac:dyDescent="0.25">
      <c r="A10" s="88" t="s">
        <v>58</v>
      </c>
      <c r="B10" s="89"/>
      <c r="C10" s="23"/>
      <c r="D10" s="23"/>
      <c r="E10" s="87"/>
      <c r="F10" s="87"/>
      <c r="G10" s="87"/>
      <c r="H10" s="87"/>
      <c r="I10" s="87"/>
      <c r="J10" s="87"/>
      <c r="K10" s="87"/>
      <c r="L10" s="223" t="s">
        <v>58</v>
      </c>
      <c r="M10" s="223"/>
      <c r="N10" s="223"/>
      <c r="O10" s="223"/>
      <c r="P10" s="223"/>
    </row>
    <row r="11" spans="1:16" ht="33" x14ac:dyDescent="0.45">
      <c r="A11" s="88" t="s">
        <v>59</v>
      </c>
      <c r="B11" s="89"/>
      <c r="C11" s="23"/>
      <c r="D11" s="23"/>
      <c r="E11" s="88"/>
      <c r="F11" s="7"/>
      <c r="G11" s="38"/>
      <c r="H11" s="38"/>
      <c r="I11" s="38"/>
      <c r="J11" s="38"/>
      <c r="K11" s="38"/>
      <c r="L11" s="224" t="s">
        <v>59</v>
      </c>
      <c r="M11" s="224"/>
      <c r="N11" s="224"/>
      <c r="O11" s="224"/>
      <c r="P11" s="224"/>
    </row>
    <row r="12" spans="1:16" ht="33" x14ac:dyDescent="0.45">
      <c r="A12" s="88"/>
      <c r="B12" s="89"/>
      <c r="C12" s="23"/>
      <c r="D12" s="23"/>
      <c r="E12" s="23"/>
      <c r="F12" s="7"/>
      <c r="G12" s="38"/>
      <c r="H12" s="38"/>
      <c r="I12" s="38"/>
      <c r="J12" s="38"/>
      <c r="K12" s="38"/>
      <c r="L12" s="38"/>
      <c r="M12" s="38"/>
      <c r="N12" s="38"/>
      <c r="O12" s="38"/>
      <c r="P12" s="38"/>
    </row>
    <row r="13" spans="1:16" ht="35.25" x14ac:dyDescent="0.25">
      <c r="A13" s="222" t="s">
        <v>60</v>
      </c>
      <c r="B13" s="222"/>
      <c r="C13" s="222"/>
      <c r="D13" s="222"/>
      <c r="E13" s="222"/>
      <c r="F13" s="222"/>
      <c r="G13" s="222"/>
      <c r="H13" s="222"/>
      <c r="I13" s="222"/>
      <c r="J13" s="222"/>
      <c r="K13" s="222"/>
      <c r="L13" s="222"/>
      <c r="M13" s="222"/>
      <c r="N13" s="222"/>
      <c r="O13" s="222"/>
      <c r="P13" s="222"/>
    </row>
    <row r="14" spans="1:16" ht="35.25" x14ac:dyDescent="0.25">
      <c r="A14" s="222" t="s">
        <v>74</v>
      </c>
      <c r="B14" s="222"/>
      <c r="C14" s="222"/>
      <c r="D14" s="222"/>
      <c r="E14" s="222"/>
      <c r="F14" s="222"/>
      <c r="G14" s="222"/>
      <c r="H14" s="222"/>
      <c r="I14" s="222"/>
      <c r="J14" s="222"/>
      <c r="K14" s="222"/>
      <c r="L14" s="222"/>
      <c r="M14" s="222"/>
      <c r="N14" s="222"/>
      <c r="O14" s="222"/>
      <c r="P14" s="222"/>
    </row>
    <row r="15" spans="1:16" ht="35.25" x14ac:dyDescent="0.25">
      <c r="A15" s="222" t="s">
        <v>136</v>
      </c>
      <c r="B15" s="222"/>
      <c r="C15" s="222"/>
      <c r="D15" s="222"/>
      <c r="E15" s="222"/>
      <c r="F15" s="222"/>
      <c r="G15" s="222"/>
      <c r="H15" s="222"/>
      <c r="I15" s="222"/>
      <c r="J15" s="222"/>
      <c r="K15" s="222"/>
      <c r="L15" s="222"/>
      <c r="M15" s="222"/>
      <c r="N15" s="222"/>
      <c r="O15" s="222"/>
      <c r="P15" s="222"/>
    </row>
    <row r="16" spans="1:16" ht="35.25" x14ac:dyDescent="0.25">
      <c r="A16" s="222" t="s">
        <v>63</v>
      </c>
      <c r="B16" s="222"/>
      <c r="C16" s="222"/>
      <c r="D16" s="222"/>
      <c r="E16" s="222"/>
      <c r="F16" s="222"/>
      <c r="G16" s="222"/>
      <c r="H16" s="222"/>
      <c r="I16" s="222"/>
      <c r="J16" s="222"/>
      <c r="K16" s="222"/>
      <c r="L16" s="222"/>
      <c r="M16" s="222"/>
      <c r="N16" s="222"/>
      <c r="O16" s="222"/>
      <c r="P16" s="222"/>
    </row>
    <row r="17" spans="1:16" ht="27.75" x14ac:dyDescent="0.25">
      <c r="C17" s="34"/>
    </row>
    <row r="18" spans="1:16" ht="33" x14ac:dyDescent="0.45">
      <c r="A18" s="145" t="s">
        <v>106</v>
      </c>
      <c r="B18" s="146"/>
      <c r="C18" s="7"/>
      <c r="D18" s="7"/>
      <c r="E18" s="7"/>
      <c r="F18" s="7"/>
      <c r="G18" s="147"/>
      <c r="H18" s="147"/>
      <c r="I18" s="147"/>
      <c r="J18" s="147"/>
      <c r="K18" s="147"/>
      <c r="L18" s="147"/>
      <c r="M18" s="147"/>
      <c r="N18" s="147"/>
      <c r="O18" s="147"/>
      <c r="P18" s="145"/>
    </row>
    <row r="19" spans="1:16" ht="33" x14ac:dyDescent="0.45">
      <c r="A19" s="148" t="s">
        <v>0</v>
      </c>
      <c r="B19" s="146"/>
      <c r="C19" s="7"/>
      <c r="D19" s="7"/>
      <c r="E19" s="7"/>
      <c r="F19" s="7"/>
      <c r="G19" s="147"/>
      <c r="H19" s="147"/>
      <c r="I19" s="147"/>
      <c r="J19" s="147"/>
      <c r="K19" s="147"/>
      <c r="L19" s="147"/>
      <c r="M19" s="147"/>
      <c r="N19" s="147"/>
      <c r="O19" s="147"/>
      <c r="P19" s="149"/>
    </row>
    <row r="20" spans="1:16" ht="33" x14ac:dyDescent="0.25">
      <c r="A20" s="150"/>
      <c r="B20" s="151"/>
      <c r="C20" s="152"/>
      <c r="D20" s="152"/>
      <c r="E20" s="152"/>
      <c r="F20" s="152"/>
      <c r="G20" s="147"/>
      <c r="H20" s="147"/>
      <c r="I20" s="147"/>
      <c r="J20" s="147"/>
      <c r="K20" s="147"/>
      <c r="L20" s="147"/>
      <c r="M20" s="147"/>
      <c r="N20" s="147"/>
      <c r="O20" s="147"/>
      <c r="P20" s="153"/>
    </row>
    <row r="21" spans="1:16" ht="33" x14ac:dyDescent="0.45">
      <c r="A21" s="148" t="s">
        <v>137</v>
      </c>
      <c r="B21" s="146"/>
      <c r="C21" s="7"/>
      <c r="D21" s="7"/>
      <c r="E21" s="7"/>
      <c r="F21" s="7"/>
      <c r="G21" s="147"/>
      <c r="H21" s="147"/>
      <c r="I21" s="147"/>
      <c r="J21" s="147"/>
      <c r="K21" s="147"/>
      <c r="L21" s="147"/>
      <c r="M21" s="147"/>
      <c r="N21" s="147"/>
      <c r="O21" s="147"/>
      <c r="P21" s="148"/>
    </row>
    <row r="22" spans="1:16" ht="33" customHeight="1" x14ac:dyDescent="0.25">
      <c r="A22" s="225" t="s">
        <v>2</v>
      </c>
      <c r="B22" s="154" t="s">
        <v>3</v>
      </c>
      <c r="C22" s="155" t="s">
        <v>4</v>
      </c>
      <c r="D22" s="155" t="s">
        <v>5</v>
      </c>
      <c r="E22" s="155" t="s">
        <v>6</v>
      </c>
      <c r="F22" s="155" t="s">
        <v>7</v>
      </c>
      <c r="G22" s="226" t="s">
        <v>8</v>
      </c>
      <c r="H22" s="226"/>
      <c r="I22" s="226"/>
      <c r="J22" s="226"/>
      <c r="K22" s="226" t="s">
        <v>9</v>
      </c>
      <c r="L22" s="226"/>
      <c r="M22" s="226"/>
      <c r="N22" s="226"/>
      <c r="O22" s="226"/>
      <c r="P22" s="228" t="s">
        <v>10</v>
      </c>
    </row>
    <row r="23" spans="1:16" ht="66" x14ac:dyDescent="0.25">
      <c r="A23" s="225"/>
      <c r="B23" s="154" t="s">
        <v>11</v>
      </c>
      <c r="C23" s="154" t="s">
        <v>11</v>
      </c>
      <c r="D23" s="154" t="s">
        <v>11</v>
      </c>
      <c r="E23" s="154" t="s">
        <v>11</v>
      </c>
      <c r="F23" s="154" t="s">
        <v>11</v>
      </c>
      <c r="G23" s="156" t="s">
        <v>12</v>
      </c>
      <c r="H23" s="156" t="s">
        <v>13</v>
      </c>
      <c r="I23" s="156" t="s">
        <v>14</v>
      </c>
      <c r="J23" s="156" t="s">
        <v>15</v>
      </c>
      <c r="K23" s="156" t="s">
        <v>16</v>
      </c>
      <c r="L23" s="156" t="s">
        <v>17</v>
      </c>
      <c r="M23" s="156" t="s">
        <v>18</v>
      </c>
      <c r="N23" s="156" t="s">
        <v>19</v>
      </c>
      <c r="O23" s="156" t="s">
        <v>20</v>
      </c>
      <c r="P23" s="228"/>
    </row>
    <row r="24" spans="1:16" ht="66" customHeight="1" x14ac:dyDescent="0.45">
      <c r="A24" s="157" t="s">
        <v>131</v>
      </c>
      <c r="B24" s="83">
        <v>25</v>
      </c>
      <c r="C24" s="83">
        <v>0.35</v>
      </c>
      <c r="D24" s="83">
        <v>1.2749999999999999</v>
      </c>
      <c r="E24" s="83">
        <v>2.2250000000000001</v>
      </c>
      <c r="F24" s="83">
        <v>22</v>
      </c>
      <c r="G24" s="50">
        <v>4.0575000000000001</v>
      </c>
      <c r="H24" s="50">
        <v>2.5000000000000001E-3</v>
      </c>
      <c r="I24" s="50">
        <v>5.0000000000000001E-3</v>
      </c>
      <c r="J24" s="50">
        <v>0</v>
      </c>
      <c r="K24" s="50">
        <v>4.6725000000000003</v>
      </c>
      <c r="L24" s="50">
        <v>3.4525000000000001</v>
      </c>
      <c r="M24" s="50">
        <v>1.895</v>
      </c>
      <c r="N24" s="50">
        <v>6.5000000000000002E-2</v>
      </c>
      <c r="O24" s="50">
        <v>1.4225000000000001</v>
      </c>
      <c r="P24" s="117">
        <v>43</v>
      </c>
    </row>
    <row r="25" spans="1:16" ht="33" x14ac:dyDescent="0.25">
      <c r="A25" s="80" t="s">
        <v>110</v>
      </c>
      <c r="B25" s="78" t="s">
        <v>92</v>
      </c>
      <c r="C25" s="79">
        <v>12.24</v>
      </c>
      <c r="D25" s="79">
        <v>4.7200000000000015</v>
      </c>
      <c r="E25" s="79">
        <v>3.12</v>
      </c>
      <c r="F25" s="79">
        <v>105.60000000000001</v>
      </c>
      <c r="G25" s="85">
        <v>0.4</v>
      </c>
      <c r="H25" s="85">
        <v>2.6666666666666665E-2</v>
      </c>
      <c r="I25" s="85">
        <v>7.3333333333333334E-2</v>
      </c>
      <c r="J25" s="85">
        <v>10.666666666666666</v>
      </c>
      <c r="K25" s="85">
        <v>19.466666666666665</v>
      </c>
      <c r="L25" s="85">
        <v>121</v>
      </c>
      <c r="M25" s="85">
        <v>196.66666666666669</v>
      </c>
      <c r="N25" s="85">
        <v>0.76666666666666661</v>
      </c>
      <c r="O25" s="85">
        <v>1.6933333333333334</v>
      </c>
      <c r="P25" s="78">
        <v>433</v>
      </c>
    </row>
    <row r="26" spans="1:16" ht="33" x14ac:dyDescent="0.25">
      <c r="A26" s="13" t="s">
        <v>38</v>
      </c>
      <c r="B26" s="158">
        <v>120</v>
      </c>
      <c r="C26" s="121">
        <v>4.2</v>
      </c>
      <c r="D26" s="121">
        <v>4.92</v>
      </c>
      <c r="E26" s="121">
        <v>28.2</v>
      </c>
      <c r="F26" s="121">
        <v>176.4</v>
      </c>
      <c r="G26" s="122">
        <v>0</v>
      </c>
      <c r="H26" s="122">
        <v>0.78</v>
      </c>
      <c r="I26" s="122">
        <v>4.7999999999999994E-2</v>
      </c>
      <c r="J26" s="122">
        <v>16.8</v>
      </c>
      <c r="K26" s="122">
        <v>3.8880000000000008</v>
      </c>
      <c r="L26" s="122">
        <v>29.736000000000004</v>
      </c>
      <c r="M26" s="122">
        <v>16.919999999999998</v>
      </c>
      <c r="N26" s="122">
        <v>0.8879999999999999</v>
      </c>
      <c r="O26" s="122">
        <v>24.275999999999996</v>
      </c>
      <c r="P26" s="120">
        <v>516</v>
      </c>
    </row>
    <row r="27" spans="1:16" ht="33" x14ac:dyDescent="0.25">
      <c r="A27" s="13" t="s">
        <v>23</v>
      </c>
      <c r="B27" s="158">
        <v>200</v>
      </c>
      <c r="C27" s="79">
        <v>0.2</v>
      </c>
      <c r="D27" s="79">
        <v>0</v>
      </c>
      <c r="E27" s="79">
        <v>15</v>
      </c>
      <c r="F27" s="79">
        <v>58</v>
      </c>
      <c r="G27" s="85">
        <v>0.02</v>
      </c>
      <c r="H27" s="85">
        <v>0</v>
      </c>
      <c r="I27" s="85">
        <v>0</v>
      </c>
      <c r="J27" s="85">
        <v>0</v>
      </c>
      <c r="K27" s="85">
        <v>1.29</v>
      </c>
      <c r="L27" s="85">
        <v>1.6</v>
      </c>
      <c r="M27" s="85">
        <v>0.88</v>
      </c>
      <c r="N27" s="85">
        <v>0.21</v>
      </c>
      <c r="O27" s="85">
        <v>8.7100000000000009</v>
      </c>
      <c r="P27" s="78">
        <v>685</v>
      </c>
    </row>
    <row r="28" spans="1:16" ht="66" x14ac:dyDescent="0.25">
      <c r="A28" s="13" t="s">
        <v>69</v>
      </c>
      <c r="B28" s="158">
        <v>18</v>
      </c>
      <c r="C28" s="79">
        <v>1.35</v>
      </c>
      <c r="D28" s="79">
        <v>0.52</v>
      </c>
      <c r="E28" s="79">
        <v>9.25</v>
      </c>
      <c r="F28" s="79">
        <v>47.4</v>
      </c>
      <c r="G28" s="85">
        <v>0</v>
      </c>
      <c r="H28" s="85">
        <v>0.02</v>
      </c>
      <c r="I28" s="85">
        <v>0</v>
      </c>
      <c r="J28" s="85">
        <v>0</v>
      </c>
      <c r="K28" s="85">
        <v>5.94</v>
      </c>
      <c r="L28" s="85">
        <v>5.94</v>
      </c>
      <c r="M28" s="85">
        <v>10.44</v>
      </c>
      <c r="N28" s="85">
        <v>0.8</v>
      </c>
      <c r="O28" s="85">
        <v>0</v>
      </c>
      <c r="P28" s="78" t="s">
        <v>26</v>
      </c>
    </row>
    <row r="29" spans="1:16" ht="33" x14ac:dyDescent="0.25">
      <c r="A29" s="13" t="s">
        <v>25</v>
      </c>
      <c r="B29" s="158">
        <v>32.5</v>
      </c>
      <c r="C29" s="79">
        <v>2.5024999999999999</v>
      </c>
      <c r="D29" s="79">
        <v>0.45500000000000002</v>
      </c>
      <c r="E29" s="79">
        <v>12.2525</v>
      </c>
      <c r="F29" s="79">
        <v>65</v>
      </c>
      <c r="G29" s="85">
        <v>0</v>
      </c>
      <c r="H29" s="85">
        <v>3.3000000000000002E-2</v>
      </c>
      <c r="I29" s="85">
        <v>0</v>
      </c>
      <c r="J29" s="85">
        <v>0</v>
      </c>
      <c r="K29" s="85">
        <v>11.624000000000001</v>
      </c>
      <c r="L29" s="85">
        <v>22.858000000000001</v>
      </c>
      <c r="M29" s="85">
        <v>20.420999999999999</v>
      </c>
      <c r="N29" s="85">
        <v>1.5820000000000001</v>
      </c>
      <c r="O29" s="85">
        <v>0</v>
      </c>
      <c r="P29" s="78" t="s">
        <v>26</v>
      </c>
    </row>
    <row r="30" spans="1:16" ht="33" x14ac:dyDescent="0.25">
      <c r="A30" s="159" t="s">
        <v>27</v>
      </c>
      <c r="B30" s="158"/>
      <c r="C30" s="81">
        <f>SUM(C24:C29)</f>
        <v>20.842500000000001</v>
      </c>
      <c r="D30" s="81">
        <f t="shared" ref="D30:O30" si="0">SUM(D24:D29)</f>
        <v>11.89</v>
      </c>
      <c r="E30" s="81">
        <f t="shared" si="0"/>
        <v>70.047499999999999</v>
      </c>
      <c r="F30" s="81">
        <f t="shared" si="0"/>
        <v>474.4</v>
      </c>
      <c r="G30" s="81">
        <f t="shared" si="0"/>
        <v>4.4775</v>
      </c>
      <c r="H30" s="81">
        <f t="shared" si="0"/>
        <v>0.86216666666666675</v>
      </c>
      <c r="I30" s="81">
        <f t="shared" si="0"/>
        <v>0.12633333333333333</v>
      </c>
      <c r="J30" s="81">
        <f t="shared" si="0"/>
        <v>27.466666666666669</v>
      </c>
      <c r="K30" s="81">
        <f t="shared" si="0"/>
        <v>46.881166666666665</v>
      </c>
      <c r="L30" s="81">
        <f t="shared" si="0"/>
        <v>184.5865</v>
      </c>
      <c r="M30" s="81">
        <f t="shared" si="0"/>
        <v>247.22266666666667</v>
      </c>
      <c r="N30" s="81">
        <f t="shared" si="0"/>
        <v>4.3116666666666665</v>
      </c>
      <c r="O30" s="81">
        <f t="shared" si="0"/>
        <v>36.101833333333332</v>
      </c>
      <c r="P30" s="160"/>
    </row>
    <row r="31" spans="1:16" ht="33" x14ac:dyDescent="0.25">
      <c r="A31" s="150"/>
      <c r="B31" s="151"/>
      <c r="C31" s="152"/>
      <c r="D31" s="152"/>
      <c r="E31" s="152"/>
      <c r="F31" s="152"/>
      <c r="G31" s="147"/>
      <c r="H31" s="147"/>
      <c r="I31" s="147"/>
      <c r="J31" s="147"/>
      <c r="K31" s="147"/>
      <c r="L31" s="147"/>
      <c r="M31" s="147"/>
      <c r="N31" s="147"/>
      <c r="O31" s="147"/>
      <c r="P31" s="153"/>
    </row>
    <row r="32" spans="1:16" ht="33" x14ac:dyDescent="0.25">
      <c r="A32" s="150"/>
      <c r="B32" s="151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3"/>
    </row>
    <row r="33" spans="1:16" ht="33" x14ac:dyDescent="0.45">
      <c r="A33" s="148" t="s">
        <v>28</v>
      </c>
      <c r="B33" s="146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149"/>
    </row>
    <row r="34" spans="1:16" ht="33" x14ac:dyDescent="0.45">
      <c r="A34" s="205"/>
      <c r="B34" s="177"/>
      <c r="C34" s="177"/>
      <c r="D34" s="177"/>
      <c r="E34" s="177"/>
      <c r="F34" s="177"/>
      <c r="G34" s="178"/>
      <c r="H34" s="178"/>
      <c r="I34" s="178"/>
      <c r="J34" s="178"/>
      <c r="K34" s="178"/>
      <c r="L34" s="178"/>
      <c r="M34" s="178"/>
      <c r="N34" s="178"/>
      <c r="O34" s="178"/>
      <c r="P34" s="186"/>
    </row>
    <row r="35" spans="1:16" ht="33" customHeight="1" x14ac:dyDescent="0.45">
      <c r="A35" s="148" t="s">
        <v>137</v>
      </c>
      <c r="B35" s="146"/>
      <c r="C35" s="7"/>
      <c r="D35" s="7"/>
      <c r="E35" s="7"/>
      <c r="F35" s="7"/>
      <c r="G35" s="147"/>
      <c r="H35" s="147"/>
      <c r="I35" s="147"/>
      <c r="J35" s="147"/>
      <c r="K35" s="147"/>
      <c r="L35" s="147"/>
      <c r="M35" s="147"/>
      <c r="N35" s="147"/>
      <c r="O35" s="147"/>
      <c r="P35" s="148"/>
    </row>
    <row r="36" spans="1:16" ht="33" x14ac:dyDescent="0.25">
      <c r="A36" s="228" t="s">
        <v>2</v>
      </c>
      <c r="B36" s="154" t="s">
        <v>3</v>
      </c>
      <c r="C36" s="155" t="s">
        <v>4</v>
      </c>
      <c r="D36" s="155" t="s">
        <v>5</v>
      </c>
      <c r="E36" s="155" t="s">
        <v>6</v>
      </c>
      <c r="F36" s="155" t="s">
        <v>7</v>
      </c>
      <c r="G36" s="226" t="s">
        <v>8</v>
      </c>
      <c r="H36" s="226"/>
      <c r="I36" s="226"/>
      <c r="J36" s="226"/>
      <c r="K36" s="226" t="s">
        <v>9</v>
      </c>
      <c r="L36" s="226"/>
      <c r="M36" s="226"/>
      <c r="N36" s="226"/>
      <c r="O36" s="226"/>
      <c r="P36" s="227" t="s">
        <v>10</v>
      </c>
    </row>
    <row r="37" spans="1:16" ht="66" x14ac:dyDescent="0.25">
      <c r="A37" s="228"/>
      <c r="B37" s="154" t="s">
        <v>11</v>
      </c>
      <c r="C37" s="154" t="s">
        <v>11</v>
      </c>
      <c r="D37" s="154" t="s">
        <v>11</v>
      </c>
      <c r="E37" s="154" t="s">
        <v>11</v>
      </c>
      <c r="F37" s="154" t="s">
        <v>11</v>
      </c>
      <c r="G37" s="156" t="s">
        <v>12</v>
      </c>
      <c r="H37" s="156" t="s">
        <v>13</v>
      </c>
      <c r="I37" s="156" t="s">
        <v>14</v>
      </c>
      <c r="J37" s="156" t="s">
        <v>15</v>
      </c>
      <c r="K37" s="156" t="s">
        <v>16</v>
      </c>
      <c r="L37" s="156" t="s">
        <v>17</v>
      </c>
      <c r="M37" s="156" t="s">
        <v>18</v>
      </c>
      <c r="N37" s="156" t="s">
        <v>19</v>
      </c>
      <c r="O37" s="156" t="s">
        <v>20</v>
      </c>
      <c r="P37" s="227"/>
    </row>
    <row r="38" spans="1:16" ht="44.25" customHeight="1" x14ac:dyDescent="0.45">
      <c r="A38" s="157" t="s">
        <v>107</v>
      </c>
      <c r="B38" s="83">
        <v>20</v>
      </c>
      <c r="C38" s="83">
        <v>0.6</v>
      </c>
      <c r="D38" s="83">
        <v>1.04</v>
      </c>
      <c r="E38" s="83">
        <v>1.25</v>
      </c>
      <c r="F38" s="83">
        <v>16.72</v>
      </c>
      <c r="G38" s="50">
        <v>2.2000000000000002</v>
      </c>
      <c r="H38" s="50">
        <v>0.02</v>
      </c>
      <c r="I38" s="50">
        <v>0.01</v>
      </c>
      <c r="J38" s="50">
        <v>0</v>
      </c>
      <c r="K38" s="50">
        <v>4.29</v>
      </c>
      <c r="L38" s="50">
        <v>11.99</v>
      </c>
      <c r="M38" s="50">
        <v>4.16</v>
      </c>
      <c r="N38" s="50">
        <v>0.14000000000000001</v>
      </c>
      <c r="O38" s="50">
        <v>20.41</v>
      </c>
      <c r="P38" s="117" t="s">
        <v>108</v>
      </c>
    </row>
    <row r="39" spans="1:16" ht="66" x14ac:dyDescent="0.25">
      <c r="A39" s="13" t="s">
        <v>113</v>
      </c>
      <c r="B39" s="158" t="s">
        <v>114</v>
      </c>
      <c r="C39" s="79">
        <v>10.34</v>
      </c>
      <c r="D39" s="79">
        <v>8.6699999999999982</v>
      </c>
      <c r="E39" s="79">
        <v>12.46</v>
      </c>
      <c r="F39" s="79">
        <v>170.7</v>
      </c>
      <c r="G39" s="84">
        <v>0</v>
      </c>
      <c r="H39" s="84">
        <v>3.5999999999999997E-2</v>
      </c>
      <c r="I39" s="84">
        <v>4.8119999999999994</v>
      </c>
      <c r="J39" s="84">
        <v>6.9959999999999996</v>
      </c>
      <c r="K39" s="85">
        <v>8.4</v>
      </c>
      <c r="L39" s="85">
        <v>84.695999999999998</v>
      </c>
      <c r="M39" s="85">
        <v>16.896000000000001</v>
      </c>
      <c r="N39" s="85">
        <v>0.996</v>
      </c>
      <c r="O39" s="85">
        <v>218.88</v>
      </c>
      <c r="P39" s="78">
        <v>498</v>
      </c>
    </row>
    <row r="40" spans="1:16" ht="33" x14ac:dyDescent="0.25">
      <c r="A40" s="13" t="s">
        <v>115</v>
      </c>
      <c r="B40" s="158">
        <v>120</v>
      </c>
      <c r="C40" s="121">
        <v>3</v>
      </c>
      <c r="D40" s="121">
        <v>4.919999999999999</v>
      </c>
      <c r="E40" s="121">
        <v>30.84</v>
      </c>
      <c r="F40" s="121">
        <v>182.4</v>
      </c>
      <c r="G40" s="122">
        <v>0</v>
      </c>
      <c r="H40" s="122">
        <v>2.3999999999999997E-2</v>
      </c>
      <c r="I40" s="122">
        <v>1.1999999999999999E-2</v>
      </c>
      <c r="J40" s="122">
        <v>16.200000000000003</v>
      </c>
      <c r="K40" s="122">
        <v>1.0920000000000001</v>
      </c>
      <c r="L40" s="122">
        <v>48.756000000000007</v>
      </c>
      <c r="M40" s="122">
        <v>13.068000000000001</v>
      </c>
      <c r="N40" s="122">
        <v>0.41999999999999993</v>
      </c>
      <c r="O40" s="122">
        <v>32.46</v>
      </c>
      <c r="P40" s="120">
        <v>511</v>
      </c>
    </row>
    <row r="41" spans="1:16" ht="33" x14ac:dyDescent="0.45">
      <c r="A41" s="13" t="s">
        <v>84</v>
      </c>
      <c r="B41" s="78" t="s">
        <v>116</v>
      </c>
      <c r="C41" s="83">
        <v>0.3</v>
      </c>
      <c r="D41" s="83">
        <v>0</v>
      </c>
      <c r="E41" s="83">
        <v>15.2</v>
      </c>
      <c r="F41" s="83">
        <v>60</v>
      </c>
      <c r="G41" s="50">
        <v>4.0599999999999996</v>
      </c>
      <c r="H41" s="50">
        <v>0</v>
      </c>
      <c r="I41" s="50">
        <v>0</v>
      </c>
      <c r="J41" s="50">
        <v>0</v>
      </c>
      <c r="K41" s="50">
        <v>15.16</v>
      </c>
      <c r="L41" s="50">
        <v>7.14</v>
      </c>
      <c r="M41" s="50">
        <v>5.6</v>
      </c>
      <c r="N41" s="50">
        <v>0.57999999999999996</v>
      </c>
      <c r="O41" s="50">
        <v>0</v>
      </c>
      <c r="P41" s="117">
        <v>686</v>
      </c>
    </row>
    <row r="42" spans="1:16" ht="66" x14ac:dyDescent="0.25">
      <c r="A42" s="13" t="s">
        <v>69</v>
      </c>
      <c r="B42" s="158">
        <v>18</v>
      </c>
      <c r="C42" s="79">
        <v>1.35</v>
      </c>
      <c r="D42" s="79">
        <v>0.52</v>
      </c>
      <c r="E42" s="79">
        <v>9.25</v>
      </c>
      <c r="F42" s="79">
        <v>47.4</v>
      </c>
      <c r="G42" s="85">
        <v>0</v>
      </c>
      <c r="H42" s="85">
        <v>0.02</v>
      </c>
      <c r="I42" s="85">
        <v>0</v>
      </c>
      <c r="J42" s="85">
        <v>0</v>
      </c>
      <c r="K42" s="85">
        <v>5.94</v>
      </c>
      <c r="L42" s="85">
        <v>5.94</v>
      </c>
      <c r="M42" s="85">
        <v>10.44</v>
      </c>
      <c r="N42" s="85">
        <v>0.8</v>
      </c>
      <c r="O42" s="85">
        <v>0</v>
      </c>
      <c r="P42" s="78" t="s">
        <v>26</v>
      </c>
    </row>
    <row r="43" spans="1:16" ht="33" x14ac:dyDescent="0.25">
      <c r="A43" s="13" t="s">
        <v>25</v>
      </c>
      <c r="B43" s="158">
        <v>32.5</v>
      </c>
      <c r="C43" s="79">
        <v>2.5024999999999999</v>
      </c>
      <c r="D43" s="79">
        <v>0.45500000000000002</v>
      </c>
      <c r="E43" s="79">
        <v>12.2525</v>
      </c>
      <c r="F43" s="79">
        <v>65</v>
      </c>
      <c r="G43" s="85">
        <v>0</v>
      </c>
      <c r="H43" s="85">
        <v>3.3000000000000002E-2</v>
      </c>
      <c r="I43" s="85">
        <v>0</v>
      </c>
      <c r="J43" s="85">
        <v>0</v>
      </c>
      <c r="K43" s="85">
        <v>11.624000000000001</v>
      </c>
      <c r="L43" s="85">
        <v>22.858000000000001</v>
      </c>
      <c r="M43" s="85">
        <v>20.420999999999999</v>
      </c>
      <c r="N43" s="85">
        <v>1.5820000000000001</v>
      </c>
      <c r="O43" s="85">
        <v>0</v>
      </c>
      <c r="P43" s="78" t="s">
        <v>26</v>
      </c>
    </row>
    <row r="44" spans="1:16" ht="33" x14ac:dyDescent="0.25">
      <c r="A44" s="154" t="s">
        <v>27</v>
      </c>
      <c r="B44" s="158"/>
      <c r="C44" s="81">
        <f>SUM(C38:C43)</f>
        <v>18.092500000000001</v>
      </c>
      <c r="D44" s="81">
        <f t="shared" ref="D44:O44" si="1">SUM(D38:D43)</f>
        <v>15.604999999999995</v>
      </c>
      <c r="E44" s="81">
        <f t="shared" si="1"/>
        <v>81.252499999999998</v>
      </c>
      <c r="F44" s="81">
        <f t="shared" si="1"/>
        <v>542.22</v>
      </c>
      <c r="G44" s="81">
        <f t="shared" si="1"/>
        <v>6.26</v>
      </c>
      <c r="H44" s="81">
        <f t="shared" si="1"/>
        <v>0.13300000000000001</v>
      </c>
      <c r="I44" s="81">
        <f t="shared" si="1"/>
        <v>4.8339999999999987</v>
      </c>
      <c r="J44" s="81">
        <f t="shared" si="1"/>
        <v>23.196000000000002</v>
      </c>
      <c r="K44" s="81">
        <f t="shared" si="1"/>
        <v>46.506</v>
      </c>
      <c r="L44" s="81">
        <f t="shared" si="1"/>
        <v>181.38</v>
      </c>
      <c r="M44" s="81">
        <f t="shared" si="1"/>
        <v>70.585000000000008</v>
      </c>
      <c r="N44" s="81">
        <f t="shared" si="1"/>
        <v>4.5179999999999998</v>
      </c>
      <c r="O44" s="81">
        <f t="shared" si="1"/>
        <v>271.75</v>
      </c>
      <c r="P44" s="161"/>
    </row>
    <row r="45" spans="1:16" ht="33" x14ac:dyDescent="0.45">
      <c r="A45" s="148" t="s">
        <v>32</v>
      </c>
      <c r="B45" s="151"/>
      <c r="C45" s="152"/>
      <c r="D45" s="152"/>
      <c r="E45" s="152"/>
      <c r="F45" s="152"/>
      <c r="G45" s="152"/>
      <c r="H45" s="152"/>
      <c r="I45" s="152"/>
      <c r="J45" s="152"/>
      <c r="K45" s="152"/>
      <c r="L45" s="152"/>
      <c r="M45" s="152"/>
      <c r="N45" s="152"/>
      <c r="O45" s="152"/>
      <c r="P45" s="152"/>
    </row>
    <row r="46" spans="1:16" ht="33" customHeight="1" x14ac:dyDescent="0.25">
      <c r="A46" s="150"/>
      <c r="B46" s="151"/>
      <c r="C46" s="151"/>
      <c r="D46" s="151"/>
      <c r="E46" s="151"/>
      <c r="F46" s="151"/>
      <c r="G46" s="151"/>
      <c r="H46" s="151"/>
      <c r="I46" s="151"/>
      <c r="J46" s="151"/>
      <c r="K46" s="151"/>
      <c r="L46" s="151"/>
      <c r="M46" s="151"/>
      <c r="N46" s="151"/>
      <c r="O46" s="151"/>
      <c r="P46" s="153"/>
    </row>
    <row r="47" spans="1:16" ht="33" x14ac:dyDescent="0.45">
      <c r="A47" s="148" t="s">
        <v>75</v>
      </c>
      <c r="B47" s="146"/>
      <c r="C47" s="7"/>
      <c r="D47" s="7"/>
      <c r="E47" s="7"/>
      <c r="F47" s="7"/>
      <c r="G47" s="147"/>
      <c r="H47" s="147"/>
      <c r="I47" s="147"/>
      <c r="J47" s="147"/>
      <c r="K47" s="147"/>
      <c r="L47" s="147"/>
      <c r="M47" s="147"/>
      <c r="N47" s="147"/>
      <c r="O47" s="147"/>
      <c r="P47" s="148"/>
    </row>
    <row r="48" spans="1:16" ht="33" x14ac:dyDescent="0.25">
      <c r="A48" s="225" t="s">
        <v>2</v>
      </c>
      <c r="B48" s="154" t="s">
        <v>3</v>
      </c>
      <c r="C48" s="155" t="s">
        <v>4</v>
      </c>
      <c r="D48" s="155" t="s">
        <v>5</v>
      </c>
      <c r="E48" s="155" t="s">
        <v>6</v>
      </c>
      <c r="F48" s="155" t="s">
        <v>7</v>
      </c>
      <c r="G48" s="226" t="s">
        <v>8</v>
      </c>
      <c r="H48" s="226"/>
      <c r="I48" s="226"/>
      <c r="J48" s="226"/>
      <c r="K48" s="226" t="s">
        <v>9</v>
      </c>
      <c r="L48" s="226"/>
      <c r="M48" s="226"/>
      <c r="N48" s="226"/>
      <c r="O48" s="226"/>
      <c r="P48" s="228" t="s">
        <v>10</v>
      </c>
    </row>
    <row r="49" spans="1:16" ht="66" x14ac:dyDescent="0.25">
      <c r="A49" s="225"/>
      <c r="B49" s="154" t="s">
        <v>11</v>
      </c>
      <c r="C49" s="154" t="s">
        <v>11</v>
      </c>
      <c r="D49" s="154" t="s">
        <v>11</v>
      </c>
      <c r="E49" s="154" t="s">
        <v>11</v>
      </c>
      <c r="F49" s="154" t="s">
        <v>11</v>
      </c>
      <c r="G49" s="156" t="s">
        <v>12</v>
      </c>
      <c r="H49" s="156" t="s">
        <v>13</v>
      </c>
      <c r="I49" s="156" t="s">
        <v>14</v>
      </c>
      <c r="J49" s="156" t="s">
        <v>15</v>
      </c>
      <c r="K49" s="156" t="s">
        <v>16</v>
      </c>
      <c r="L49" s="156" t="s">
        <v>17</v>
      </c>
      <c r="M49" s="156" t="s">
        <v>18</v>
      </c>
      <c r="N49" s="156" t="s">
        <v>19</v>
      </c>
      <c r="O49" s="156" t="s">
        <v>20</v>
      </c>
      <c r="P49" s="228"/>
    </row>
    <row r="50" spans="1:16" ht="33" x14ac:dyDescent="0.25">
      <c r="A50" s="13" t="s">
        <v>79</v>
      </c>
      <c r="B50" s="158">
        <v>20</v>
      </c>
      <c r="C50" s="121">
        <v>0.45</v>
      </c>
      <c r="D50" s="121">
        <v>0.75</v>
      </c>
      <c r="E50" s="121">
        <v>8.9</v>
      </c>
      <c r="F50" s="121">
        <v>17</v>
      </c>
      <c r="G50" s="125">
        <v>2.78</v>
      </c>
      <c r="H50" s="125">
        <v>0.01</v>
      </c>
      <c r="I50" s="125">
        <v>0.01</v>
      </c>
      <c r="J50" s="125">
        <v>0</v>
      </c>
      <c r="K50" s="125">
        <v>11.64</v>
      </c>
      <c r="L50" s="125">
        <v>14.12</v>
      </c>
      <c r="M50" s="125">
        <v>6.72</v>
      </c>
      <c r="N50" s="125">
        <v>0.3</v>
      </c>
      <c r="O50" s="125">
        <v>70.23</v>
      </c>
      <c r="P50" s="120" t="s">
        <v>26</v>
      </c>
    </row>
    <row r="51" spans="1:16" ht="33" x14ac:dyDescent="0.25">
      <c r="A51" s="13" t="s">
        <v>117</v>
      </c>
      <c r="B51" s="78" t="s">
        <v>92</v>
      </c>
      <c r="C51" s="79">
        <v>11.12</v>
      </c>
      <c r="D51" s="79">
        <v>5.2</v>
      </c>
      <c r="E51" s="79">
        <v>3.2</v>
      </c>
      <c r="F51" s="79">
        <v>105.60000000000001</v>
      </c>
      <c r="G51" s="85">
        <v>0.4</v>
      </c>
      <c r="H51" s="85">
        <v>2.6666666666666665E-2</v>
      </c>
      <c r="I51" s="85">
        <v>7.3333333333333334E-2</v>
      </c>
      <c r="J51" s="85">
        <v>10.666666666666666</v>
      </c>
      <c r="K51" s="85">
        <v>19.466666666666665</v>
      </c>
      <c r="L51" s="85">
        <v>121</v>
      </c>
      <c r="M51" s="85">
        <v>196.66666666666669</v>
      </c>
      <c r="N51" s="85">
        <v>0.76666666666666661</v>
      </c>
      <c r="O51" s="85">
        <v>1.6933333333333334</v>
      </c>
      <c r="P51" s="78">
        <v>437</v>
      </c>
    </row>
    <row r="52" spans="1:16" ht="33" x14ac:dyDescent="0.25">
      <c r="A52" s="13" t="s">
        <v>22</v>
      </c>
      <c r="B52" s="158">
        <v>120</v>
      </c>
      <c r="C52" s="121">
        <v>6.9599999999999991</v>
      </c>
      <c r="D52" s="121">
        <v>6.2399999999999993</v>
      </c>
      <c r="E52" s="121">
        <v>34.080000000000005</v>
      </c>
      <c r="F52" s="121">
        <v>223.20000000000002</v>
      </c>
      <c r="G52" s="122">
        <v>0</v>
      </c>
      <c r="H52" s="122">
        <v>0.19800000000000001</v>
      </c>
      <c r="I52" s="122">
        <v>9.5999999999999988E-2</v>
      </c>
      <c r="J52" s="122">
        <v>12</v>
      </c>
      <c r="K52" s="122">
        <v>12.54</v>
      </c>
      <c r="L52" s="122">
        <v>167.82</v>
      </c>
      <c r="M52" s="122">
        <v>112.01999999999998</v>
      </c>
      <c r="N52" s="122">
        <v>3.8400000000000007</v>
      </c>
      <c r="O52" s="122">
        <v>213.6</v>
      </c>
      <c r="P52" s="120">
        <v>508</v>
      </c>
    </row>
    <row r="53" spans="1:16" ht="33" x14ac:dyDescent="0.25">
      <c r="A53" s="13" t="s">
        <v>134</v>
      </c>
      <c r="B53" s="158">
        <v>200</v>
      </c>
      <c r="C53" s="79">
        <v>0.2</v>
      </c>
      <c r="D53" s="79">
        <v>0</v>
      </c>
      <c r="E53" s="79">
        <v>35.799999999999997</v>
      </c>
      <c r="F53" s="79">
        <v>142</v>
      </c>
      <c r="G53" s="85">
        <v>3.2</v>
      </c>
      <c r="H53" s="85">
        <v>0.06</v>
      </c>
      <c r="I53" s="85">
        <v>0</v>
      </c>
      <c r="J53" s="85">
        <v>0</v>
      </c>
      <c r="K53" s="85">
        <v>14.22</v>
      </c>
      <c r="L53" s="85">
        <v>2.14</v>
      </c>
      <c r="M53" s="85">
        <v>4.1399999999999997</v>
      </c>
      <c r="N53" s="85">
        <v>0.48</v>
      </c>
      <c r="O53" s="85">
        <v>0</v>
      </c>
      <c r="P53" s="78">
        <v>631</v>
      </c>
    </row>
    <row r="54" spans="1:16" ht="66" x14ac:dyDescent="0.25">
      <c r="A54" s="13" t="s">
        <v>69</v>
      </c>
      <c r="B54" s="158">
        <v>18</v>
      </c>
      <c r="C54" s="79">
        <v>1.35</v>
      </c>
      <c r="D54" s="79">
        <v>0.52</v>
      </c>
      <c r="E54" s="79">
        <v>9.25</v>
      </c>
      <c r="F54" s="79">
        <v>47.4</v>
      </c>
      <c r="G54" s="85">
        <v>0</v>
      </c>
      <c r="H54" s="85">
        <v>0.02</v>
      </c>
      <c r="I54" s="85">
        <v>0</v>
      </c>
      <c r="J54" s="85">
        <v>0</v>
      </c>
      <c r="K54" s="85">
        <v>5.94</v>
      </c>
      <c r="L54" s="85">
        <v>5.94</v>
      </c>
      <c r="M54" s="85">
        <v>10.44</v>
      </c>
      <c r="N54" s="85">
        <v>0.8</v>
      </c>
      <c r="O54" s="85">
        <v>0</v>
      </c>
      <c r="P54" s="78" t="s">
        <v>26</v>
      </c>
    </row>
    <row r="55" spans="1:16" ht="33" x14ac:dyDescent="0.25">
      <c r="A55" s="13" t="s">
        <v>25</v>
      </c>
      <c r="B55" s="158">
        <v>32.5</v>
      </c>
      <c r="C55" s="79">
        <v>2.5024999999999999</v>
      </c>
      <c r="D55" s="79">
        <v>0.45500000000000002</v>
      </c>
      <c r="E55" s="79">
        <v>12.2525</v>
      </c>
      <c r="F55" s="79">
        <v>65</v>
      </c>
      <c r="G55" s="85">
        <v>0</v>
      </c>
      <c r="H55" s="85">
        <v>3.3000000000000002E-2</v>
      </c>
      <c r="I55" s="85">
        <v>0</v>
      </c>
      <c r="J55" s="85">
        <v>0</v>
      </c>
      <c r="K55" s="85">
        <v>11.624000000000001</v>
      </c>
      <c r="L55" s="85">
        <v>22.858000000000001</v>
      </c>
      <c r="M55" s="85">
        <v>20.420999999999999</v>
      </c>
      <c r="N55" s="85">
        <v>1.5820000000000001</v>
      </c>
      <c r="O55" s="85">
        <v>0</v>
      </c>
      <c r="P55" s="78" t="s">
        <v>26</v>
      </c>
    </row>
    <row r="56" spans="1:16" ht="33" x14ac:dyDescent="0.25">
      <c r="A56" s="159" t="s">
        <v>27</v>
      </c>
      <c r="B56" s="158"/>
      <c r="C56" s="81">
        <f>SUM(C50:C55)</f>
        <v>22.5825</v>
      </c>
      <c r="D56" s="81">
        <f t="shared" ref="D56:O56" si="2">SUM(D50:D55)</f>
        <v>13.164999999999999</v>
      </c>
      <c r="E56" s="81">
        <f t="shared" si="2"/>
        <v>103.4825</v>
      </c>
      <c r="F56" s="81">
        <f t="shared" si="2"/>
        <v>600.20000000000005</v>
      </c>
      <c r="G56" s="81">
        <f t="shared" si="2"/>
        <v>6.38</v>
      </c>
      <c r="H56" s="81">
        <f t="shared" si="2"/>
        <v>0.34766666666666668</v>
      </c>
      <c r="I56" s="81">
        <f t="shared" si="2"/>
        <v>0.17933333333333332</v>
      </c>
      <c r="J56" s="81">
        <f t="shared" si="2"/>
        <v>22.666666666666664</v>
      </c>
      <c r="K56" s="81">
        <f t="shared" si="2"/>
        <v>75.430666666666653</v>
      </c>
      <c r="L56" s="81">
        <f t="shared" si="2"/>
        <v>333.87799999999999</v>
      </c>
      <c r="M56" s="81">
        <f t="shared" si="2"/>
        <v>350.40766666666661</v>
      </c>
      <c r="N56" s="81">
        <f t="shared" si="2"/>
        <v>7.7686666666666664</v>
      </c>
      <c r="O56" s="81">
        <f t="shared" si="2"/>
        <v>285.52333333333331</v>
      </c>
      <c r="P56" s="160"/>
    </row>
    <row r="57" spans="1:16" ht="33" x14ac:dyDescent="0.25">
      <c r="A57" s="150"/>
      <c r="B57" s="151"/>
      <c r="C57" s="152"/>
      <c r="D57" s="152"/>
      <c r="E57" s="152"/>
      <c r="F57" s="152"/>
      <c r="G57" s="162"/>
      <c r="H57" s="162"/>
      <c r="I57" s="162"/>
      <c r="J57" s="162"/>
      <c r="K57" s="162"/>
      <c r="L57" s="162"/>
      <c r="M57" s="162"/>
      <c r="N57" s="162"/>
      <c r="O57" s="162"/>
      <c r="P57" s="153"/>
    </row>
    <row r="58" spans="1:16" ht="33" customHeight="1" x14ac:dyDescent="0.25">
      <c r="A58" s="150"/>
      <c r="B58" s="151"/>
      <c r="C58" s="152"/>
      <c r="D58" s="152"/>
      <c r="E58" s="152"/>
      <c r="F58" s="152"/>
      <c r="G58" s="162"/>
      <c r="H58" s="162"/>
      <c r="I58" s="162"/>
      <c r="J58" s="162"/>
      <c r="K58" s="162"/>
      <c r="L58" s="162"/>
      <c r="M58" s="162"/>
      <c r="N58" s="162"/>
      <c r="O58" s="162"/>
      <c r="P58" s="153"/>
    </row>
    <row r="59" spans="1:16" ht="33" x14ac:dyDescent="0.45">
      <c r="A59" s="163" t="s">
        <v>37</v>
      </c>
      <c r="B59" s="146"/>
      <c r="C59" s="146"/>
      <c r="D59" s="146"/>
      <c r="E59" s="146"/>
      <c r="F59" s="146"/>
      <c r="G59" s="146"/>
      <c r="H59" s="146"/>
      <c r="I59" s="146"/>
      <c r="J59" s="146"/>
      <c r="K59" s="146"/>
      <c r="L59" s="146"/>
      <c r="M59" s="146"/>
      <c r="N59" s="146"/>
      <c r="O59" s="146"/>
      <c r="P59" s="149"/>
    </row>
    <row r="60" spans="1:16" ht="33" x14ac:dyDescent="0.25">
      <c r="A60" s="150"/>
      <c r="B60" s="151"/>
      <c r="C60" s="152"/>
      <c r="D60" s="152"/>
      <c r="E60" s="152"/>
      <c r="F60" s="152"/>
      <c r="G60" s="147"/>
      <c r="H60" s="147"/>
      <c r="I60" s="147"/>
      <c r="J60" s="147"/>
      <c r="K60" s="147"/>
      <c r="L60" s="147"/>
      <c r="M60" s="147"/>
      <c r="N60" s="147"/>
      <c r="O60" s="147"/>
      <c r="P60" s="153"/>
    </row>
    <row r="61" spans="1:16" ht="33" x14ac:dyDescent="0.45">
      <c r="A61" s="163" t="s">
        <v>137</v>
      </c>
      <c r="B61" s="146"/>
      <c r="C61" s="7"/>
      <c r="D61" s="7"/>
      <c r="E61" s="7"/>
      <c r="F61" s="7"/>
      <c r="G61" s="147"/>
      <c r="H61" s="147"/>
      <c r="I61" s="147"/>
      <c r="J61" s="147"/>
      <c r="K61" s="147"/>
      <c r="L61" s="147"/>
      <c r="M61" s="147"/>
      <c r="N61" s="147"/>
      <c r="O61" s="147"/>
      <c r="P61" s="164"/>
    </row>
    <row r="62" spans="1:16" ht="33" x14ac:dyDescent="0.25">
      <c r="A62" s="225" t="s">
        <v>2</v>
      </c>
      <c r="B62" s="154" t="s">
        <v>3</v>
      </c>
      <c r="C62" s="155" t="s">
        <v>4</v>
      </c>
      <c r="D62" s="155" t="s">
        <v>5</v>
      </c>
      <c r="E62" s="155" t="s">
        <v>6</v>
      </c>
      <c r="F62" s="155" t="s">
        <v>7</v>
      </c>
      <c r="G62" s="226" t="s">
        <v>8</v>
      </c>
      <c r="H62" s="226"/>
      <c r="I62" s="226"/>
      <c r="J62" s="226"/>
      <c r="K62" s="226" t="s">
        <v>9</v>
      </c>
      <c r="L62" s="226"/>
      <c r="M62" s="226"/>
      <c r="N62" s="226"/>
      <c r="O62" s="226"/>
      <c r="P62" s="227" t="s">
        <v>10</v>
      </c>
    </row>
    <row r="63" spans="1:16" ht="66" x14ac:dyDescent="0.25">
      <c r="A63" s="225"/>
      <c r="B63" s="154" t="s">
        <v>11</v>
      </c>
      <c r="C63" s="154" t="s">
        <v>11</v>
      </c>
      <c r="D63" s="154" t="s">
        <v>11</v>
      </c>
      <c r="E63" s="154" t="s">
        <v>11</v>
      </c>
      <c r="F63" s="154" t="s">
        <v>11</v>
      </c>
      <c r="G63" s="156" t="s">
        <v>12</v>
      </c>
      <c r="H63" s="156" t="s">
        <v>13</v>
      </c>
      <c r="I63" s="156" t="s">
        <v>14</v>
      </c>
      <c r="J63" s="156" t="s">
        <v>15</v>
      </c>
      <c r="K63" s="156" t="s">
        <v>16</v>
      </c>
      <c r="L63" s="156" t="s">
        <v>17</v>
      </c>
      <c r="M63" s="156" t="s">
        <v>18</v>
      </c>
      <c r="N63" s="156" t="s">
        <v>19</v>
      </c>
      <c r="O63" s="156" t="s">
        <v>20</v>
      </c>
      <c r="P63" s="227"/>
    </row>
    <row r="64" spans="1:16" ht="66" x14ac:dyDescent="0.25">
      <c r="A64" s="13" t="s">
        <v>77</v>
      </c>
      <c r="B64" s="78">
        <v>25</v>
      </c>
      <c r="C64" s="131">
        <v>0.35499999999999998</v>
      </c>
      <c r="D64" s="131">
        <v>1.52</v>
      </c>
      <c r="E64" s="131">
        <v>2.09</v>
      </c>
      <c r="F64" s="131">
        <v>23.475000000000001</v>
      </c>
      <c r="G64" s="132">
        <v>2.375</v>
      </c>
      <c r="H64" s="133">
        <v>5.0000000000000001E-3</v>
      </c>
      <c r="I64" s="133">
        <v>0.01</v>
      </c>
      <c r="J64" s="133">
        <v>0</v>
      </c>
      <c r="K64" s="133">
        <v>8.7899999999999991</v>
      </c>
      <c r="L64" s="133">
        <v>10.244999999999999</v>
      </c>
      <c r="M64" s="133">
        <v>5.2249999999999996</v>
      </c>
      <c r="N64" s="133">
        <v>0.33500000000000002</v>
      </c>
      <c r="O64" s="133">
        <v>68.400000000000006</v>
      </c>
      <c r="P64" s="130" t="s">
        <v>78</v>
      </c>
    </row>
    <row r="65" spans="1:16" ht="66" x14ac:dyDescent="0.25">
      <c r="A65" s="13" t="s">
        <v>121</v>
      </c>
      <c r="B65" s="158" t="s">
        <v>114</v>
      </c>
      <c r="C65" s="121">
        <v>9.5399999999999991</v>
      </c>
      <c r="D65" s="121">
        <v>4.59</v>
      </c>
      <c r="E65" s="121">
        <v>5.0399999999999991</v>
      </c>
      <c r="F65" s="121">
        <v>100.80000000000001</v>
      </c>
      <c r="G65" s="122">
        <v>1.8749999999999996</v>
      </c>
      <c r="H65" s="122">
        <v>0.06</v>
      </c>
      <c r="I65" s="122">
        <v>4.4999999999999998E-2</v>
      </c>
      <c r="J65" s="122">
        <v>4.5</v>
      </c>
      <c r="K65" s="122">
        <v>25.199999999999996</v>
      </c>
      <c r="L65" s="122">
        <v>133.05000000000001</v>
      </c>
      <c r="M65" s="122">
        <v>25.95</v>
      </c>
      <c r="N65" s="122">
        <v>0.51</v>
      </c>
      <c r="O65" s="122">
        <v>229.65</v>
      </c>
      <c r="P65" s="134">
        <v>374</v>
      </c>
    </row>
    <row r="66" spans="1:16" ht="33" x14ac:dyDescent="0.25">
      <c r="A66" s="13" t="s">
        <v>31</v>
      </c>
      <c r="B66" s="158">
        <v>120</v>
      </c>
      <c r="C66" s="121">
        <v>2.5199999999999996</v>
      </c>
      <c r="D66" s="121">
        <v>5.3999999999999995</v>
      </c>
      <c r="E66" s="121">
        <v>17.52</v>
      </c>
      <c r="F66" s="121">
        <v>130.80000000000001</v>
      </c>
      <c r="G66" s="122">
        <v>9.68</v>
      </c>
      <c r="H66" s="122">
        <v>7.4399999999999994E-2</v>
      </c>
      <c r="I66" s="122">
        <v>5.9200000000000003E-2</v>
      </c>
      <c r="J66" s="122">
        <v>13.6</v>
      </c>
      <c r="K66" s="122">
        <v>19.72</v>
      </c>
      <c r="L66" s="122">
        <v>46.183999999999997</v>
      </c>
      <c r="M66" s="122">
        <v>14.8</v>
      </c>
      <c r="N66" s="122">
        <v>0.53600000000000003</v>
      </c>
      <c r="O66" s="122">
        <v>345.84000000000003</v>
      </c>
      <c r="P66" s="120">
        <v>520</v>
      </c>
    </row>
    <row r="67" spans="1:16" ht="33" x14ac:dyDescent="0.25">
      <c r="A67" s="13" t="s">
        <v>84</v>
      </c>
      <c r="B67" s="78" t="s">
        <v>85</v>
      </c>
      <c r="C67" s="121">
        <v>0.3</v>
      </c>
      <c r="D67" s="121">
        <v>0</v>
      </c>
      <c r="E67" s="121">
        <v>15.2</v>
      </c>
      <c r="F67" s="121">
        <v>60</v>
      </c>
      <c r="G67" s="125">
        <v>4.0599999999999996</v>
      </c>
      <c r="H67" s="125">
        <v>0</v>
      </c>
      <c r="I67" s="125">
        <v>0</v>
      </c>
      <c r="J67" s="125">
        <v>0</v>
      </c>
      <c r="K67" s="125">
        <v>15.16</v>
      </c>
      <c r="L67" s="125">
        <v>7.14</v>
      </c>
      <c r="M67" s="125">
        <v>5.6</v>
      </c>
      <c r="N67" s="125">
        <v>0.57999999999999996</v>
      </c>
      <c r="O67" s="125">
        <v>0</v>
      </c>
      <c r="P67" s="120">
        <v>686</v>
      </c>
    </row>
    <row r="68" spans="1:16" ht="66" x14ac:dyDescent="0.25">
      <c r="A68" s="13" t="s">
        <v>69</v>
      </c>
      <c r="B68" s="158">
        <v>18</v>
      </c>
      <c r="C68" s="79">
        <v>1.35</v>
      </c>
      <c r="D68" s="79">
        <v>0.52</v>
      </c>
      <c r="E68" s="79">
        <v>9.25</v>
      </c>
      <c r="F68" s="79">
        <v>47.4</v>
      </c>
      <c r="G68" s="85">
        <v>0</v>
      </c>
      <c r="H68" s="85">
        <v>0.02</v>
      </c>
      <c r="I68" s="85">
        <v>0</v>
      </c>
      <c r="J68" s="85">
        <v>0</v>
      </c>
      <c r="K68" s="85">
        <v>5.94</v>
      </c>
      <c r="L68" s="85">
        <v>5.94</v>
      </c>
      <c r="M68" s="85">
        <v>10.44</v>
      </c>
      <c r="N68" s="85">
        <v>0.8</v>
      </c>
      <c r="O68" s="85">
        <v>0</v>
      </c>
      <c r="P68" s="78" t="s">
        <v>26</v>
      </c>
    </row>
    <row r="69" spans="1:16" ht="33" x14ac:dyDescent="0.25">
      <c r="A69" s="13" t="s">
        <v>25</v>
      </c>
      <c r="B69" s="158">
        <v>32.5</v>
      </c>
      <c r="C69" s="79">
        <v>2.5024999999999999</v>
      </c>
      <c r="D69" s="79">
        <v>0.45500000000000002</v>
      </c>
      <c r="E69" s="79">
        <v>12.2525</v>
      </c>
      <c r="F69" s="79">
        <v>65</v>
      </c>
      <c r="G69" s="85">
        <v>0</v>
      </c>
      <c r="H69" s="85">
        <v>3.3000000000000002E-2</v>
      </c>
      <c r="I69" s="85">
        <v>0</v>
      </c>
      <c r="J69" s="85">
        <v>0</v>
      </c>
      <c r="K69" s="85">
        <v>11.624000000000001</v>
      </c>
      <c r="L69" s="85">
        <v>22.858000000000001</v>
      </c>
      <c r="M69" s="85">
        <v>20.420999999999999</v>
      </c>
      <c r="N69" s="85">
        <v>1.5820000000000001</v>
      </c>
      <c r="O69" s="85">
        <v>0</v>
      </c>
      <c r="P69" s="78" t="s">
        <v>26</v>
      </c>
    </row>
    <row r="70" spans="1:16" ht="33" x14ac:dyDescent="0.25">
      <c r="A70" s="159" t="s">
        <v>27</v>
      </c>
      <c r="B70" s="158"/>
      <c r="C70" s="81">
        <f>SUM(C64:C69)</f>
        <v>16.567499999999999</v>
      </c>
      <c r="D70" s="81">
        <f t="shared" ref="D70:O70" si="3">SUM(D64:D69)</f>
        <v>12.484999999999998</v>
      </c>
      <c r="E70" s="81">
        <f t="shared" si="3"/>
        <v>61.352499999999992</v>
      </c>
      <c r="F70" s="81">
        <f t="shared" si="3"/>
        <v>427.47500000000002</v>
      </c>
      <c r="G70" s="81">
        <f t="shared" si="3"/>
        <v>17.989999999999998</v>
      </c>
      <c r="H70" s="81">
        <f t="shared" si="3"/>
        <v>0.19239999999999999</v>
      </c>
      <c r="I70" s="81">
        <f t="shared" si="3"/>
        <v>0.1142</v>
      </c>
      <c r="J70" s="81">
        <f t="shared" si="3"/>
        <v>18.100000000000001</v>
      </c>
      <c r="K70" s="81">
        <f t="shared" si="3"/>
        <v>86.433999999999983</v>
      </c>
      <c r="L70" s="81">
        <f t="shared" si="3"/>
        <v>225.417</v>
      </c>
      <c r="M70" s="81">
        <f t="shared" si="3"/>
        <v>82.435999999999993</v>
      </c>
      <c r="N70" s="81">
        <f t="shared" si="3"/>
        <v>4.343</v>
      </c>
      <c r="O70" s="81">
        <f t="shared" si="3"/>
        <v>643.8900000000001</v>
      </c>
      <c r="P70" s="165"/>
    </row>
    <row r="71" spans="1:16" ht="33" customHeight="1" x14ac:dyDescent="0.25">
      <c r="A71" s="150"/>
      <c r="B71" s="151"/>
      <c r="C71" s="152"/>
      <c r="D71" s="152"/>
      <c r="E71" s="152"/>
      <c r="F71" s="152"/>
      <c r="G71" s="147"/>
      <c r="H71" s="147"/>
      <c r="I71" s="147"/>
      <c r="J71" s="147"/>
      <c r="K71" s="147"/>
      <c r="L71" s="147"/>
      <c r="M71" s="147"/>
      <c r="N71" s="147"/>
      <c r="O71" s="147"/>
      <c r="P71" s="153"/>
    </row>
    <row r="72" spans="1:16" ht="33" x14ac:dyDescent="0.25">
      <c r="A72" s="150"/>
      <c r="B72" s="151"/>
      <c r="C72" s="152"/>
      <c r="D72" s="152"/>
      <c r="E72" s="152"/>
      <c r="F72" s="152"/>
      <c r="G72" s="147"/>
      <c r="H72" s="147"/>
      <c r="I72" s="147"/>
      <c r="J72" s="147"/>
      <c r="K72" s="147"/>
      <c r="L72" s="147"/>
      <c r="M72" s="147"/>
      <c r="N72" s="147"/>
      <c r="O72" s="147"/>
      <c r="P72" s="153"/>
    </row>
    <row r="73" spans="1:16" ht="66" customHeight="1" x14ac:dyDescent="0.45">
      <c r="A73" s="148" t="s">
        <v>39</v>
      </c>
      <c r="B73" s="146"/>
      <c r="C73" s="146"/>
      <c r="D73" s="146"/>
      <c r="E73" s="146"/>
      <c r="F73" s="146"/>
      <c r="G73" s="146"/>
      <c r="H73" s="146"/>
      <c r="I73" s="146"/>
      <c r="J73" s="146"/>
      <c r="K73" s="146"/>
      <c r="L73" s="146"/>
      <c r="M73" s="146"/>
      <c r="N73" s="146"/>
      <c r="O73" s="146"/>
      <c r="P73" s="149"/>
    </row>
    <row r="74" spans="1:16" ht="33" x14ac:dyDescent="0.25">
      <c r="A74" s="150"/>
      <c r="B74" s="151"/>
      <c r="C74" s="152"/>
      <c r="D74" s="152"/>
      <c r="E74" s="152"/>
      <c r="F74" s="152"/>
      <c r="G74" s="147"/>
      <c r="H74" s="147"/>
      <c r="I74" s="147"/>
      <c r="J74" s="147"/>
      <c r="K74" s="147"/>
      <c r="L74" s="147"/>
      <c r="M74" s="147"/>
      <c r="N74" s="147"/>
      <c r="O74" s="147"/>
      <c r="P74" s="153"/>
    </row>
    <row r="75" spans="1:16" ht="33" x14ac:dyDescent="0.45">
      <c r="A75" s="148" t="s">
        <v>137</v>
      </c>
      <c r="B75" s="146"/>
      <c r="C75" s="7"/>
      <c r="D75" s="7"/>
      <c r="E75" s="7"/>
      <c r="F75" s="7"/>
      <c r="G75" s="147"/>
      <c r="H75" s="147"/>
      <c r="I75" s="147"/>
      <c r="J75" s="147"/>
      <c r="K75" s="147"/>
      <c r="L75" s="147"/>
      <c r="M75" s="147"/>
      <c r="N75" s="147"/>
      <c r="O75" s="147"/>
      <c r="P75" s="164"/>
    </row>
    <row r="76" spans="1:16" ht="33" x14ac:dyDescent="0.25">
      <c r="A76" s="225" t="s">
        <v>2</v>
      </c>
      <c r="B76" s="154" t="s">
        <v>3</v>
      </c>
      <c r="C76" s="155" t="s">
        <v>4</v>
      </c>
      <c r="D76" s="155" t="s">
        <v>5</v>
      </c>
      <c r="E76" s="155" t="s">
        <v>6</v>
      </c>
      <c r="F76" s="155" t="s">
        <v>7</v>
      </c>
      <c r="G76" s="226" t="s">
        <v>8</v>
      </c>
      <c r="H76" s="226"/>
      <c r="I76" s="226"/>
      <c r="J76" s="226"/>
      <c r="K76" s="226" t="s">
        <v>9</v>
      </c>
      <c r="L76" s="226"/>
      <c r="M76" s="226"/>
      <c r="N76" s="226"/>
      <c r="O76" s="226"/>
      <c r="P76" s="227" t="s">
        <v>10</v>
      </c>
    </row>
    <row r="77" spans="1:16" ht="66" x14ac:dyDescent="0.25">
      <c r="A77" s="225"/>
      <c r="B77" s="154" t="s">
        <v>11</v>
      </c>
      <c r="C77" s="154" t="s">
        <v>11</v>
      </c>
      <c r="D77" s="154" t="s">
        <v>11</v>
      </c>
      <c r="E77" s="154" t="s">
        <v>11</v>
      </c>
      <c r="F77" s="154" t="s">
        <v>11</v>
      </c>
      <c r="G77" s="156" t="s">
        <v>12</v>
      </c>
      <c r="H77" s="156" t="s">
        <v>13</v>
      </c>
      <c r="I77" s="156" t="s">
        <v>14</v>
      </c>
      <c r="J77" s="156" t="s">
        <v>15</v>
      </c>
      <c r="K77" s="156" t="s">
        <v>16</v>
      </c>
      <c r="L77" s="156" t="s">
        <v>17</v>
      </c>
      <c r="M77" s="156" t="s">
        <v>18</v>
      </c>
      <c r="N77" s="156" t="s">
        <v>19</v>
      </c>
      <c r="O77" s="156" t="s">
        <v>20</v>
      </c>
      <c r="P77" s="227"/>
    </row>
    <row r="78" spans="1:16" ht="33" x14ac:dyDescent="0.25">
      <c r="A78" s="13" t="s">
        <v>122</v>
      </c>
      <c r="B78" s="78">
        <v>20</v>
      </c>
      <c r="C78" s="131">
        <v>0.13</v>
      </c>
      <c r="D78" s="131">
        <v>2.2000000000000002E-2</v>
      </c>
      <c r="E78" s="131">
        <v>0.72000000000000008</v>
      </c>
      <c r="F78" s="131">
        <v>3</v>
      </c>
      <c r="G78" s="132">
        <v>0.55999999999999994</v>
      </c>
      <c r="H78" s="133">
        <v>0</v>
      </c>
      <c r="I78" s="133">
        <v>0</v>
      </c>
      <c r="J78" s="133">
        <v>1</v>
      </c>
      <c r="K78" s="133">
        <v>3.1999999999999997</v>
      </c>
      <c r="L78" s="133">
        <v>4.8</v>
      </c>
      <c r="M78" s="133">
        <v>2.6</v>
      </c>
      <c r="N78" s="133">
        <v>0.06</v>
      </c>
      <c r="O78" s="133">
        <v>29.400000000000002</v>
      </c>
      <c r="P78" s="78"/>
    </row>
    <row r="79" spans="1:16" ht="33" x14ac:dyDescent="0.25">
      <c r="A79" s="13" t="s">
        <v>35</v>
      </c>
      <c r="B79" s="158">
        <v>175</v>
      </c>
      <c r="C79" s="79">
        <v>12.95</v>
      </c>
      <c r="D79" s="79">
        <v>12.95</v>
      </c>
      <c r="E79" s="79">
        <v>23.799999999999997</v>
      </c>
      <c r="F79" s="79">
        <v>269.5</v>
      </c>
      <c r="G79" s="14">
        <v>0.44999999999999996</v>
      </c>
      <c r="H79" s="14">
        <v>6.25E-2</v>
      </c>
      <c r="I79" s="14">
        <v>6.25E-2</v>
      </c>
      <c r="J79" s="14">
        <v>26.25</v>
      </c>
      <c r="K79" s="14">
        <v>16.950000000000003</v>
      </c>
      <c r="L79" s="14">
        <v>180.46249999999998</v>
      </c>
      <c r="M79" s="14">
        <v>41.875</v>
      </c>
      <c r="N79" s="14">
        <v>1.45</v>
      </c>
      <c r="O79" s="14">
        <v>268.25</v>
      </c>
      <c r="P79" s="78">
        <v>492</v>
      </c>
    </row>
    <row r="80" spans="1:16" ht="33" x14ac:dyDescent="0.25">
      <c r="A80" s="13" t="s">
        <v>82</v>
      </c>
      <c r="B80" s="17">
        <v>200</v>
      </c>
      <c r="C80" s="136">
        <v>0.2</v>
      </c>
      <c r="D80" s="121">
        <v>0</v>
      </c>
      <c r="E80" s="121">
        <v>15</v>
      </c>
      <c r="F80" s="121">
        <v>58</v>
      </c>
      <c r="G80" s="121">
        <v>0.02</v>
      </c>
      <c r="H80" s="132">
        <v>0</v>
      </c>
      <c r="I80" s="133">
        <v>0</v>
      </c>
      <c r="J80" s="133">
        <v>0</v>
      </c>
      <c r="K80" s="133">
        <v>1.29</v>
      </c>
      <c r="L80" s="133">
        <v>1.6</v>
      </c>
      <c r="M80" s="133">
        <v>0.88</v>
      </c>
      <c r="N80" s="133">
        <v>0.21</v>
      </c>
      <c r="O80" s="133">
        <v>8.7100000000000009</v>
      </c>
      <c r="P80" s="133">
        <v>685</v>
      </c>
    </row>
    <row r="81" spans="1:16" ht="66" x14ac:dyDescent="0.25">
      <c r="A81" s="13" t="s">
        <v>69</v>
      </c>
      <c r="B81" s="17">
        <v>18</v>
      </c>
      <c r="C81" s="79">
        <v>1.35</v>
      </c>
      <c r="D81" s="79">
        <v>0.52</v>
      </c>
      <c r="E81" s="79">
        <v>9.25</v>
      </c>
      <c r="F81" s="79">
        <v>47.4</v>
      </c>
      <c r="G81" s="85">
        <v>0</v>
      </c>
      <c r="H81" s="85">
        <v>0.02</v>
      </c>
      <c r="I81" s="85">
        <v>0</v>
      </c>
      <c r="J81" s="85">
        <v>0</v>
      </c>
      <c r="K81" s="85">
        <v>5.94</v>
      </c>
      <c r="L81" s="85">
        <v>5.94</v>
      </c>
      <c r="M81" s="85">
        <v>10.44</v>
      </c>
      <c r="N81" s="85">
        <v>0.8</v>
      </c>
      <c r="O81" s="85">
        <v>0</v>
      </c>
      <c r="P81" s="78" t="s">
        <v>26</v>
      </c>
    </row>
    <row r="82" spans="1:16" ht="33" customHeight="1" x14ac:dyDescent="0.25">
      <c r="A82" s="13" t="s">
        <v>25</v>
      </c>
      <c r="B82" s="158">
        <v>32.5</v>
      </c>
      <c r="C82" s="79">
        <v>2.5024999999999999</v>
      </c>
      <c r="D82" s="79">
        <v>0.45500000000000002</v>
      </c>
      <c r="E82" s="79">
        <v>12.2525</v>
      </c>
      <c r="F82" s="79">
        <v>65</v>
      </c>
      <c r="G82" s="85">
        <v>0</v>
      </c>
      <c r="H82" s="85">
        <v>3.3000000000000002E-2</v>
      </c>
      <c r="I82" s="85">
        <v>0</v>
      </c>
      <c r="J82" s="85">
        <v>0</v>
      </c>
      <c r="K82" s="85">
        <v>11.624000000000001</v>
      </c>
      <c r="L82" s="85">
        <v>22.858000000000001</v>
      </c>
      <c r="M82" s="85">
        <v>20.420999999999999</v>
      </c>
      <c r="N82" s="85">
        <v>1.5820000000000001</v>
      </c>
      <c r="O82" s="85">
        <v>0</v>
      </c>
      <c r="P82" s="78" t="s">
        <v>26</v>
      </c>
    </row>
    <row r="83" spans="1:16" ht="33" x14ac:dyDescent="0.25">
      <c r="A83" s="159" t="s">
        <v>27</v>
      </c>
      <c r="B83" s="158"/>
      <c r="C83" s="81">
        <f>SUM(C78:C82)</f>
        <v>17.1325</v>
      </c>
      <c r="D83" s="81">
        <f t="shared" ref="D83:O83" si="4">SUM(D78:D82)</f>
        <v>13.946999999999999</v>
      </c>
      <c r="E83" s="81">
        <f t="shared" si="4"/>
        <v>61.022499999999994</v>
      </c>
      <c r="F83" s="81">
        <f t="shared" si="4"/>
        <v>442.9</v>
      </c>
      <c r="G83" s="81">
        <f t="shared" si="4"/>
        <v>1.0299999999999998</v>
      </c>
      <c r="H83" s="81">
        <f t="shared" si="4"/>
        <v>0.11550000000000001</v>
      </c>
      <c r="I83" s="81">
        <f t="shared" si="4"/>
        <v>6.25E-2</v>
      </c>
      <c r="J83" s="81">
        <f t="shared" si="4"/>
        <v>27.25</v>
      </c>
      <c r="K83" s="81">
        <f t="shared" si="4"/>
        <v>39.004000000000005</v>
      </c>
      <c r="L83" s="81">
        <f t="shared" si="4"/>
        <v>215.66049999999998</v>
      </c>
      <c r="M83" s="81">
        <f t="shared" si="4"/>
        <v>76.216000000000008</v>
      </c>
      <c r="N83" s="81">
        <f t="shared" si="4"/>
        <v>4.1020000000000003</v>
      </c>
      <c r="O83" s="81">
        <f t="shared" si="4"/>
        <v>306.35999999999996</v>
      </c>
      <c r="P83" s="165"/>
    </row>
    <row r="84" spans="1:16" ht="33" x14ac:dyDescent="0.25">
      <c r="A84" s="150"/>
      <c r="B84" s="151"/>
      <c r="C84" s="152"/>
      <c r="D84" s="152"/>
      <c r="E84" s="152"/>
      <c r="F84" s="152"/>
      <c r="G84" s="152"/>
      <c r="H84" s="152"/>
      <c r="I84" s="152"/>
      <c r="J84" s="152"/>
      <c r="K84" s="152"/>
      <c r="L84" s="152"/>
      <c r="M84" s="152"/>
      <c r="N84" s="152"/>
      <c r="O84" s="152"/>
      <c r="P84" s="153"/>
    </row>
    <row r="85" spans="1:16" ht="33" x14ac:dyDescent="0.45">
      <c r="A85" s="148"/>
      <c r="B85" s="162"/>
      <c r="C85" s="7"/>
      <c r="D85" s="7"/>
      <c r="E85" s="7"/>
      <c r="F85" s="7"/>
      <c r="G85" s="147"/>
      <c r="H85" s="147"/>
      <c r="I85" s="147"/>
      <c r="J85" s="147"/>
      <c r="K85" s="147"/>
      <c r="L85" s="147"/>
      <c r="M85" s="147"/>
      <c r="N85" s="147"/>
      <c r="O85" s="147"/>
      <c r="P85" s="164"/>
    </row>
    <row r="86" spans="1:16" ht="33" x14ac:dyDescent="0.25">
      <c r="A86" s="150"/>
      <c r="B86" s="151"/>
      <c r="C86" s="152"/>
      <c r="D86" s="152"/>
      <c r="E86" s="152"/>
      <c r="F86" s="152"/>
      <c r="G86" s="152"/>
      <c r="H86" s="152"/>
      <c r="I86" s="152"/>
      <c r="J86" s="152"/>
      <c r="K86" s="152"/>
      <c r="L86" s="152"/>
      <c r="M86" s="152"/>
      <c r="N86" s="152"/>
      <c r="O86" s="152"/>
      <c r="P86" s="153"/>
    </row>
    <row r="87" spans="1:16" ht="33" x14ac:dyDescent="0.25">
      <c r="A87" s="150" t="s">
        <v>41</v>
      </c>
      <c r="B87" s="151"/>
      <c r="C87" s="152"/>
      <c r="D87" s="152"/>
      <c r="E87" s="152"/>
      <c r="F87" s="152"/>
      <c r="G87" s="152"/>
      <c r="H87" s="152"/>
      <c r="I87" s="152"/>
      <c r="J87" s="152"/>
      <c r="K87" s="152"/>
      <c r="L87" s="152"/>
      <c r="M87" s="152"/>
      <c r="N87" s="152"/>
      <c r="O87" s="152"/>
      <c r="P87" s="153"/>
    </row>
    <row r="88" spans="1:16" ht="33" x14ac:dyDescent="0.45">
      <c r="A88" s="148" t="s">
        <v>42</v>
      </c>
      <c r="B88" s="166"/>
      <c r="C88" s="166"/>
      <c r="D88" s="166"/>
      <c r="E88" s="166"/>
      <c r="F88" s="166"/>
      <c r="G88" s="166"/>
      <c r="H88" s="166"/>
      <c r="I88" s="166"/>
      <c r="J88" s="166"/>
      <c r="K88" s="166"/>
      <c r="L88" s="166"/>
      <c r="M88" s="166"/>
      <c r="N88" s="166"/>
      <c r="O88" s="166"/>
      <c r="P88" s="149"/>
    </row>
    <row r="89" spans="1:16" ht="33" x14ac:dyDescent="0.45">
      <c r="A89" s="148" t="s">
        <v>75</v>
      </c>
      <c r="B89" s="166"/>
      <c r="C89" s="29"/>
      <c r="D89" s="29"/>
      <c r="E89" s="29"/>
      <c r="F89" s="29"/>
      <c r="G89" s="147"/>
      <c r="H89" s="147"/>
      <c r="I89" s="147"/>
      <c r="J89" s="147"/>
      <c r="K89" s="147"/>
      <c r="L89" s="147"/>
      <c r="M89" s="147"/>
      <c r="N89" s="147"/>
      <c r="O89" s="147"/>
      <c r="P89" s="167"/>
    </row>
    <row r="90" spans="1:16" ht="33" x14ac:dyDescent="0.25">
      <c r="A90" s="225" t="s">
        <v>2</v>
      </c>
      <c r="B90" s="154" t="s">
        <v>3</v>
      </c>
      <c r="C90" s="155" t="s">
        <v>4</v>
      </c>
      <c r="D90" s="155" t="s">
        <v>5</v>
      </c>
      <c r="E90" s="155" t="s">
        <v>6</v>
      </c>
      <c r="F90" s="155" t="s">
        <v>7</v>
      </c>
      <c r="G90" s="226" t="s">
        <v>8</v>
      </c>
      <c r="H90" s="226"/>
      <c r="I90" s="226"/>
      <c r="J90" s="226"/>
      <c r="K90" s="226" t="s">
        <v>9</v>
      </c>
      <c r="L90" s="226"/>
      <c r="M90" s="226"/>
      <c r="N90" s="226"/>
      <c r="O90" s="226"/>
      <c r="P90" s="227" t="s">
        <v>10</v>
      </c>
    </row>
    <row r="91" spans="1:16" ht="66" x14ac:dyDescent="0.25">
      <c r="A91" s="225"/>
      <c r="B91" s="154" t="s">
        <v>11</v>
      </c>
      <c r="C91" s="154" t="s">
        <v>11</v>
      </c>
      <c r="D91" s="154" t="s">
        <v>11</v>
      </c>
      <c r="E91" s="154" t="s">
        <v>11</v>
      </c>
      <c r="F91" s="154" t="s">
        <v>11</v>
      </c>
      <c r="G91" s="156" t="s">
        <v>12</v>
      </c>
      <c r="H91" s="156" t="s">
        <v>13</v>
      </c>
      <c r="I91" s="156" t="s">
        <v>14</v>
      </c>
      <c r="J91" s="156" t="s">
        <v>15</v>
      </c>
      <c r="K91" s="156" t="s">
        <v>16</v>
      </c>
      <c r="L91" s="156" t="s">
        <v>17</v>
      </c>
      <c r="M91" s="156" t="s">
        <v>18</v>
      </c>
      <c r="N91" s="156" t="s">
        <v>19</v>
      </c>
      <c r="O91" s="156" t="s">
        <v>20</v>
      </c>
      <c r="P91" s="227"/>
    </row>
    <row r="92" spans="1:16" ht="66" x14ac:dyDescent="0.25">
      <c r="A92" s="13" t="s">
        <v>138</v>
      </c>
      <c r="B92" s="158">
        <v>25</v>
      </c>
      <c r="C92" s="121">
        <v>0.35</v>
      </c>
      <c r="D92" s="121">
        <v>1.2749999999999999</v>
      </c>
      <c r="E92" s="121">
        <v>2.2250000000000001</v>
      </c>
      <c r="F92" s="121">
        <v>22</v>
      </c>
      <c r="G92" s="125">
        <v>4.0575000000000001</v>
      </c>
      <c r="H92" s="125">
        <v>2.5000000000000001E-3</v>
      </c>
      <c r="I92" s="125">
        <v>5.0000000000000001E-3</v>
      </c>
      <c r="J92" s="125">
        <v>0</v>
      </c>
      <c r="K92" s="125">
        <v>4.6725000000000003</v>
      </c>
      <c r="L92" s="125">
        <v>3.4525000000000001</v>
      </c>
      <c r="M92" s="125">
        <v>1.895</v>
      </c>
      <c r="N92" s="125">
        <v>6.5000000000000002E-2</v>
      </c>
      <c r="O92" s="125">
        <v>1.4225000000000001</v>
      </c>
      <c r="P92" s="120">
        <v>43</v>
      </c>
    </row>
    <row r="93" spans="1:16" ht="66" x14ac:dyDescent="0.25">
      <c r="A93" s="13" t="s">
        <v>139</v>
      </c>
      <c r="B93" s="140" t="s">
        <v>92</v>
      </c>
      <c r="C93" s="141">
        <v>9.6444444444444439</v>
      </c>
      <c r="D93" s="141">
        <v>7.8044444444444441</v>
      </c>
      <c r="E93" s="141">
        <v>1.8044444444444443</v>
      </c>
      <c r="F93" s="141">
        <v>116.39999999999999</v>
      </c>
      <c r="G93" s="85">
        <v>7.4999999999999997E-3</v>
      </c>
      <c r="H93" s="85">
        <v>0.03</v>
      </c>
      <c r="I93" s="85">
        <v>7.4999999999999983E-2</v>
      </c>
      <c r="J93" s="85">
        <v>24</v>
      </c>
      <c r="K93" s="85">
        <v>30.67</v>
      </c>
      <c r="L93" s="85">
        <v>74.78</v>
      </c>
      <c r="M93" s="85">
        <v>11.400000000000002</v>
      </c>
      <c r="N93" s="85">
        <v>0.90999999999999992</v>
      </c>
      <c r="O93" s="85">
        <v>30.68</v>
      </c>
      <c r="P93" s="142">
        <v>493</v>
      </c>
    </row>
    <row r="94" spans="1:16" ht="33" x14ac:dyDescent="0.25">
      <c r="A94" s="80" t="s">
        <v>22</v>
      </c>
      <c r="B94" s="158">
        <v>120</v>
      </c>
      <c r="C94" s="121">
        <v>6.9599999999999991</v>
      </c>
      <c r="D94" s="121">
        <v>6.2399999999999993</v>
      </c>
      <c r="E94" s="121">
        <v>34.080000000000005</v>
      </c>
      <c r="F94" s="121">
        <v>223.20000000000002</v>
      </c>
      <c r="G94" s="122">
        <v>0</v>
      </c>
      <c r="H94" s="122">
        <v>0.19800000000000001</v>
      </c>
      <c r="I94" s="122">
        <v>9.5999999999999988E-2</v>
      </c>
      <c r="J94" s="122">
        <v>12</v>
      </c>
      <c r="K94" s="122">
        <v>12.54</v>
      </c>
      <c r="L94" s="122">
        <v>167.82</v>
      </c>
      <c r="M94" s="122">
        <v>112.01999999999998</v>
      </c>
      <c r="N94" s="122">
        <v>3.8400000000000007</v>
      </c>
      <c r="O94" s="122">
        <v>213.6</v>
      </c>
      <c r="P94" s="120">
        <v>508</v>
      </c>
    </row>
    <row r="95" spans="1:16" ht="33" customHeight="1" x14ac:dyDescent="0.25">
      <c r="A95" s="13" t="s">
        <v>23</v>
      </c>
      <c r="B95" s="158">
        <v>200</v>
      </c>
      <c r="C95" s="121">
        <v>0.3</v>
      </c>
      <c r="D95" s="121">
        <v>0</v>
      </c>
      <c r="E95" s="121">
        <v>15.2</v>
      </c>
      <c r="F95" s="121">
        <v>60</v>
      </c>
      <c r="G95" s="125">
        <v>4.0599999999999996</v>
      </c>
      <c r="H95" s="125">
        <v>0</v>
      </c>
      <c r="I95" s="125">
        <v>0</v>
      </c>
      <c r="J95" s="125">
        <v>0</v>
      </c>
      <c r="K95" s="125">
        <v>15.16</v>
      </c>
      <c r="L95" s="125">
        <v>7.14</v>
      </c>
      <c r="M95" s="125">
        <v>5.6</v>
      </c>
      <c r="N95" s="125">
        <v>0.57999999999999996</v>
      </c>
      <c r="O95" s="125">
        <v>0</v>
      </c>
      <c r="P95" s="120">
        <v>686</v>
      </c>
    </row>
    <row r="96" spans="1:16" ht="66" x14ac:dyDescent="0.25">
      <c r="A96" s="13" t="s">
        <v>69</v>
      </c>
      <c r="B96" s="158">
        <v>18</v>
      </c>
      <c r="C96" s="79">
        <v>1.35</v>
      </c>
      <c r="D96" s="79">
        <v>0.52</v>
      </c>
      <c r="E96" s="79">
        <v>9.25</v>
      </c>
      <c r="F96" s="79">
        <v>47.4</v>
      </c>
      <c r="G96" s="85">
        <v>0</v>
      </c>
      <c r="H96" s="85">
        <v>0.02</v>
      </c>
      <c r="I96" s="85">
        <v>0</v>
      </c>
      <c r="J96" s="85">
        <v>0</v>
      </c>
      <c r="K96" s="85">
        <v>5.94</v>
      </c>
      <c r="L96" s="85">
        <v>5.94</v>
      </c>
      <c r="M96" s="85">
        <v>10.44</v>
      </c>
      <c r="N96" s="85">
        <v>0.8</v>
      </c>
      <c r="O96" s="85">
        <v>0</v>
      </c>
      <c r="P96" s="78" t="s">
        <v>26</v>
      </c>
    </row>
    <row r="97" spans="1:16" ht="33" x14ac:dyDescent="0.25">
      <c r="A97" s="13" t="s">
        <v>25</v>
      </c>
      <c r="B97" s="158">
        <v>32.5</v>
      </c>
      <c r="C97" s="79">
        <v>2.5024999999999999</v>
      </c>
      <c r="D97" s="79">
        <v>0.45500000000000002</v>
      </c>
      <c r="E97" s="79">
        <v>12.2525</v>
      </c>
      <c r="F97" s="79">
        <v>65</v>
      </c>
      <c r="G97" s="85">
        <v>0</v>
      </c>
      <c r="H97" s="85">
        <v>3.3000000000000002E-2</v>
      </c>
      <c r="I97" s="85">
        <v>0</v>
      </c>
      <c r="J97" s="85">
        <v>0</v>
      </c>
      <c r="K97" s="85">
        <v>11.624000000000001</v>
      </c>
      <c r="L97" s="85">
        <v>22.858000000000001</v>
      </c>
      <c r="M97" s="85">
        <v>20.420999999999999</v>
      </c>
      <c r="N97" s="85">
        <v>1.5820000000000001</v>
      </c>
      <c r="O97" s="85">
        <v>0</v>
      </c>
      <c r="P97" s="78" t="s">
        <v>26</v>
      </c>
    </row>
    <row r="98" spans="1:16" ht="33" x14ac:dyDescent="0.25">
      <c r="A98" s="159" t="s">
        <v>27</v>
      </c>
      <c r="B98" s="158"/>
      <c r="C98" s="81">
        <f>SUM(C92:C97)</f>
        <v>21.106944444444444</v>
      </c>
      <c r="D98" s="81">
        <f t="shared" ref="D98:O98" si="5">SUM(D92:D97)</f>
        <v>16.294444444444441</v>
      </c>
      <c r="E98" s="81">
        <f t="shared" si="5"/>
        <v>74.81194444444445</v>
      </c>
      <c r="F98" s="81">
        <f t="shared" si="5"/>
        <v>534</v>
      </c>
      <c r="G98" s="81">
        <f t="shared" si="5"/>
        <v>8.125</v>
      </c>
      <c r="H98" s="81">
        <f t="shared" si="5"/>
        <v>0.28349999999999997</v>
      </c>
      <c r="I98" s="81">
        <f t="shared" si="5"/>
        <v>0.17599999999999999</v>
      </c>
      <c r="J98" s="81">
        <f t="shared" si="5"/>
        <v>36</v>
      </c>
      <c r="K98" s="81">
        <f t="shared" si="5"/>
        <v>80.606499999999997</v>
      </c>
      <c r="L98" s="81">
        <f t="shared" si="5"/>
        <v>281.9905</v>
      </c>
      <c r="M98" s="81">
        <f t="shared" si="5"/>
        <v>161.77599999999998</v>
      </c>
      <c r="N98" s="81">
        <f t="shared" si="5"/>
        <v>7.7770000000000001</v>
      </c>
      <c r="O98" s="81">
        <f t="shared" si="5"/>
        <v>245.70249999999999</v>
      </c>
      <c r="P98" s="165"/>
    </row>
    <row r="99" spans="1:16" ht="33" x14ac:dyDescent="0.25">
      <c r="A99" s="150"/>
      <c r="B99" s="151"/>
      <c r="C99" s="152"/>
      <c r="D99" s="152"/>
      <c r="E99" s="152"/>
      <c r="F99" s="152"/>
      <c r="G99" s="162"/>
      <c r="H99" s="162"/>
      <c r="I99" s="162"/>
      <c r="J99" s="162"/>
      <c r="K99" s="162"/>
      <c r="L99" s="162"/>
      <c r="M99" s="162"/>
      <c r="N99" s="162"/>
      <c r="O99" s="162"/>
      <c r="P99" s="153"/>
    </row>
    <row r="100" spans="1:16" ht="33" x14ac:dyDescent="0.25">
      <c r="A100" s="150"/>
      <c r="B100" s="151"/>
      <c r="C100" s="151"/>
      <c r="D100" s="151"/>
      <c r="E100" s="151"/>
      <c r="F100" s="151"/>
      <c r="G100" s="151"/>
      <c r="H100" s="151"/>
      <c r="I100" s="151"/>
      <c r="J100" s="151"/>
      <c r="K100" s="151"/>
      <c r="L100" s="151"/>
      <c r="M100" s="151"/>
      <c r="N100" s="151"/>
      <c r="O100" s="151"/>
      <c r="P100" s="153"/>
    </row>
    <row r="101" spans="1:16" ht="33" x14ac:dyDescent="0.45">
      <c r="A101" s="148" t="s">
        <v>44</v>
      </c>
      <c r="B101" s="146"/>
      <c r="C101" s="7"/>
      <c r="D101" s="7"/>
      <c r="E101" s="7"/>
      <c r="F101" s="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9"/>
    </row>
    <row r="102" spans="1:16" ht="33" x14ac:dyDescent="0.25">
      <c r="A102" s="150"/>
      <c r="B102" s="151"/>
      <c r="C102" s="152"/>
      <c r="D102" s="152"/>
      <c r="E102" s="152"/>
      <c r="F102" s="152"/>
      <c r="G102" s="147"/>
      <c r="H102" s="147"/>
      <c r="I102" s="147"/>
      <c r="J102" s="147"/>
      <c r="K102" s="147"/>
      <c r="L102" s="147"/>
      <c r="M102" s="147"/>
      <c r="N102" s="147"/>
      <c r="O102" s="147"/>
      <c r="P102" s="153"/>
    </row>
    <row r="103" spans="1:16" ht="33" x14ac:dyDescent="0.45">
      <c r="A103" s="148" t="s">
        <v>75</v>
      </c>
      <c r="B103" s="147"/>
      <c r="C103" s="7"/>
      <c r="D103" s="7"/>
      <c r="E103" s="7"/>
      <c r="F103" s="7"/>
      <c r="G103" s="147"/>
      <c r="H103" s="147"/>
      <c r="I103" s="147"/>
      <c r="J103" s="147"/>
      <c r="K103" s="147"/>
      <c r="L103" s="147"/>
      <c r="M103" s="147"/>
      <c r="N103" s="147"/>
      <c r="O103" s="147"/>
      <c r="P103" s="164"/>
    </row>
    <row r="104" spans="1:16" ht="33" x14ac:dyDescent="0.25">
      <c r="A104" s="225" t="s">
        <v>2</v>
      </c>
      <c r="B104" s="154" t="s">
        <v>3</v>
      </c>
      <c r="C104" s="155" t="s">
        <v>4</v>
      </c>
      <c r="D104" s="155" t="s">
        <v>5</v>
      </c>
      <c r="E104" s="155" t="s">
        <v>6</v>
      </c>
      <c r="F104" s="155" t="s">
        <v>7</v>
      </c>
      <c r="G104" s="226" t="s">
        <v>8</v>
      </c>
      <c r="H104" s="226"/>
      <c r="I104" s="226"/>
      <c r="J104" s="226"/>
      <c r="K104" s="226" t="s">
        <v>9</v>
      </c>
      <c r="L104" s="226"/>
      <c r="M104" s="226"/>
      <c r="N104" s="226"/>
      <c r="O104" s="226"/>
      <c r="P104" s="227" t="s">
        <v>10</v>
      </c>
    </row>
    <row r="105" spans="1:16" ht="66" x14ac:dyDescent="0.25">
      <c r="A105" s="225"/>
      <c r="B105" s="154" t="s">
        <v>11</v>
      </c>
      <c r="C105" s="154" t="s">
        <v>11</v>
      </c>
      <c r="D105" s="154" t="s">
        <v>11</v>
      </c>
      <c r="E105" s="154" t="s">
        <v>11</v>
      </c>
      <c r="F105" s="154" t="s">
        <v>11</v>
      </c>
      <c r="G105" s="156" t="s">
        <v>12</v>
      </c>
      <c r="H105" s="156" t="s">
        <v>13</v>
      </c>
      <c r="I105" s="156" t="s">
        <v>14</v>
      </c>
      <c r="J105" s="156" t="s">
        <v>15</v>
      </c>
      <c r="K105" s="156" t="s">
        <v>16</v>
      </c>
      <c r="L105" s="156" t="s">
        <v>17</v>
      </c>
      <c r="M105" s="156" t="s">
        <v>18</v>
      </c>
      <c r="N105" s="156" t="s">
        <v>19</v>
      </c>
      <c r="O105" s="156" t="s">
        <v>20</v>
      </c>
      <c r="P105" s="227"/>
    </row>
    <row r="106" spans="1:16" ht="33" customHeight="1" x14ac:dyDescent="0.25">
      <c r="A106" s="13" t="s">
        <v>126</v>
      </c>
      <c r="B106" s="158">
        <v>20</v>
      </c>
      <c r="C106" s="121">
        <v>0.17600000000000002</v>
      </c>
      <c r="D106" s="121">
        <v>4.0000000000000008E-2</v>
      </c>
      <c r="E106" s="121">
        <v>0.77800000000000002</v>
      </c>
      <c r="F106" s="121">
        <v>3.6</v>
      </c>
      <c r="G106" s="125">
        <v>2.74</v>
      </c>
      <c r="H106" s="125">
        <v>0</v>
      </c>
      <c r="I106" s="125">
        <v>0</v>
      </c>
      <c r="J106" s="125">
        <v>8.4</v>
      </c>
      <c r="K106" s="125">
        <v>2</v>
      </c>
      <c r="L106" s="125">
        <v>4.8000000000000007</v>
      </c>
      <c r="M106" s="125">
        <v>2.2000000000000002</v>
      </c>
      <c r="N106" s="125">
        <v>0.06</v>
      </c>
      <c r="O106" s="125">
        <v>47.400000000000006</v>
      </c>
      <c r="P106" s="158"/>
    </row>
    <row r="107" spans="1:16" ht="33" x14ac:dyDescent="0.25">
      <c r="A107" s="13" t="s">
        <v>127</v>
      </c>
      <c r="B107" s="158" t="s">
        <v>114</v>
      </c>
      <c r="C107" s="79">
        <v>8.99</v>
      </c>
      <c r="D107" s="79">
        <v>9.120000000000001</v>
      </c>
      <c r="E107" s="79">
        <v>11.36</v>
      </c>
      <c r="F107" s="79">
        <v>165.7</v>
      </c>
      <c r="G107" s="85">
        <v>0</v>
      </c>
      <c r="H107" s="85">
        <v>0.26400000000000001</v>
      </c>
      <c r="I107" s="85">
        <v>0.06</v>
      </c>
      <c r="J107" s="85">
        <v>15</v>
      </c>
      <c r="K107" s="85">
        <v>10.200000000000001</v>
      </c>
      <c r="L107" s="85">
        <v>66.47999999999999</v>
      </c>
      <c r="M107" s="85">
        <v>14.399999999999999</v>
      </c>
      <c r="N107" s="85">
        <v>0.98399999999999987</v>
      </c>
      <c r="O107" s="85">
        <v>96.996000000000009</v>
      </c>
      <c r="P107" s="142">
        <v>451</v>
      </c>
    </row>
    <row r="108" spans="1:16" ht="33" x14ac:dyDescent="0.25">
      <c r="A108" s="13" t="s">
        <v>38</v>
      </c>
      <c r="B108" s="158">
        <v>120</v>
      </c>
      <c r="C108" s="121">
        <v>4.2</v>
      </c>
      <c r="D108" s="121">
        <v>4.92</v>
      </c>
      <c r="E108" s="121">
        <v>28.2</v>
      </c>
      <c r="F108" s="121">
        <v>176.4</v>
      </c>
      <c r="G108" s="122">
        <v>0</v>
      </c>
      <c r="H108" s="122">
        <v>0.78</v>
      </c>
      <c r="I108" s="122">
        <v>4.7999999999999994E-2</v>
      </c>
      <c r="J108" s="122">
        <v>16.8</v>
      </c>
      <c r="K108" s="122">
        <v>3.8880000000000008</v>
      </c>
      <c r="L108" s="122">
        <v>29.736000000000004</v>
      </c>
      <c r="M108" s="122">
        <v>16.919999999999998</v>
      </c>
      <c r="N108" s="122">
        <v>0.8879999999999999</v>
      </c>
      <c r="O108" s="122">
        <v>24.275999999999996</v>
      </c>
      <c r="P108" s="120">
        <v>516</v>
      </c>
    </row>
    <row r="109" spans="1:16" ht="33" x14ac:dyDescent="0.25">
      <c r="A109" s="13" t="s">
        <v>140</v>
      </c>
      <c r="B109" s="17">
        <v>200</v>
      </c>
      <c r="C109" s="81">
        <v>0.6</v>
      </c>
      <c r="D109" s="81">
        <v>0</v>
      </c>
      <c r="E109" s="81">
        <v>31.4</v>
      </c>
      <c r="F109" s="81">
        <v>124</v>
      </c>
      <c r="G109" s="85">
        <v>20</v>
      </c>
      <c r="H109" s="85">
        <v>0.08</v>
      </c>
      <c r="I109" s="85">
        <v>0</v>
      </c>
      <c r="J109" s="85">
        <v>0</v>
      </c>
      <c r="K109" s="85">
        <v>16</v>
      </c>
      <c r="L109" s="85">
        <v>56</v>
      </c>
      <c r="M109" s="85">
        <v>84</v>
      </c>
      <c r="N109" s="85">
        <v>1.2</v>
      </c>
      <c r="O109" s="85">
        <v>0</v>
      </c>
      <c r="P109" s="17">
        <v>639</v>
      </c>
    </row>
    <row r="110" spans="1:16" ht="66" x14ac:dyDescent="0.25">
      <c r="A110" s="13" t="s">
        <v>69</v>
      </c>
      <c r="B110" s="17">
        <v>18</v>
      </c>
      <c r="C110" s="79">
        <v>1.35</v>
      </c>
      <c r="D110" s="79">
        <v>0.52</v>
      </c>
      <c r="E110" s="79">
        <v>9.25</v>
      </c>
      <c r="F110" s="79">
        <v>47.4</v>
      </c>
      <c r="G110" s="85">
        <v>0</v>
      </c>
      <c r="H110" s="85">
        <v>0.02</v>
      </c>
      <c r="I110" s="85">
        <v>0</v>
      </c>
      <c r="J110" s="85">
        <v>0</v>
      </c>
      <c r="K110" s="85">
        <v>5.94</v>
      </c>
      <c r="L110" s="85">
        <v>5.94</v>
      </c>
      <c r="M110" s="85">
        <v>10.44</v>
      </c>
      <c r="N110" s="85">
        <v>0.8</v>
      </c>
      <c r="O110" s="85">
        <v>0</v>
      </c>
      <c r="P110" s="78" t="s">
        <v>26</v>
      </c>
    </row>
    <row r="111" spans="1:16" ht="33" x14ac:dyDescent="0.25">
      <c r="A111" s="13" t="s">
        <v>25</v>
      </c>
      <c r="B111" s="158">
        <v>32.5</v>
      </c>
      <c r="C111" s="79">
        <v>2.5024999999999999</v>
      </c>
      <c r="D111" s="79">
        <v>0.45500000000000002</v>
      </c>
      <c r="E111" s="79">
        <v>12.2525</v>
      </c>
      <c r="F111" s="79">
        <v>65</v>
      </c>
      <c r="G111" s="85">
        <v>0</v>
      </c>
      <c r="H111" s="85">
        <v>3.3000000000000002E-2</v>
      </c>
      <c r="I111" s="85">
        <v>0</v>
      </c>
      <c r="J111" s="85">
        <v>0</v>
      </c>
      <c r="K111" s="85">
        <v>11.624000000000001</v>
      </c>
      <c r="L111" s="85">
        <v>22.858000000000001</v>
      </c>
      <c r="M111" s="85">
        <v>20.420999999999999</v>
      </c>
      <c r="N111" s="85">
        <v>1.5820000000000001</v>
      </c>
      <c r="O111" s="85">
        <v>0</v>
      </c>
      <c r="P111" s="78" t="s">
        <v>26</v>
      </c>
    </row>
    <row r="112" spans="1:16" ht="33" x14ac:dyDescent="0.25">
      <c r="A112" s="159" t="s">
        <v>27</v>
      </c>
      <c r="B112" s="158"/>
      <c r="C112" s="81">
        <f>SUM(C106:C111)</f>
        <v>17.8185</v>
      </c>
      <c r="D112" s="81">
        <f t="shared" ref="D112:O112" si="6">SUM(D106:D111)</f>
        <v>15.055</v>
      </c>
      <c r="E112" s="81">
        <f t="shared" si="6"/>
        <v>93.240499999999997</v>
      </c>
      <c r="F112" s="81">
        <f t="shared" si="6"/>
        <v>582.1</v>
      </c>
      <c r="G112" s="81">
        <f t="shared" si="6"/>
        <v>22.740000000000002</v>
      </c>
      <c r="H112" s="81">
        <f t="shared" si="6"/>
        <v>1.177</v>
      </c>
      <c r="I112" s="81">
        <f t="shared" si="6"/>
        <v>0.10799999999999998</v>
      </c>
      <c r="J112" s="81">
        <f t="shared" si="6"/>
        <v>40.200000000000003</v>
      </c>
      <c r="K112" s="81">
        <f t="shared" si="6"/>
        <v>49.652000000000001</v>
      </c>
      <c r="L112" s="81">
        <f t="shared" si="6"/>
        <v>185.81399999999999</v>
      </c>
      <c r="M112" s="81">
        <f t="shared" si="6"/>
        <v>148.381</v>
      </c>
      <c r="N112" s="81">
        <f t="shared" si="6"/>
        <v>5.5139999999999993</v>
      </c>
      <c r="O112" s="81">
        <f t="shared" si="6"/>
        <v>168.67200000000003</v>
      </c>
      <c r="P112" s="165"/>
    </row>
    <row r="113" spans="1:16" ht="33" x14ac:dyDescent="0.45">
      <c r="A113" s="148" t="s">
        <v>32</v>
      </c>
      <c r="B113" s="146"/>
      <c r="C113" s="7"/>
      <c r="D113" s="7"/>
      <c r="E113" s="7"/>
      <c r="F113" s="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8"/>
    </row>
    <row r="114" spans="1:16" ht="33" x14ac:dyDescent="0.45">
      <c r="A114" s="148"/>
      <c r="B114" s="146"/>
      <c r="C114" s="146"/>
      <c r="D114" s="146"/>
      <c r="E114" s="146"/>
      <c r="F114" s="146"/>
      <c r="G114" s="146"/>
      <c r="H114" s="146"/>
      <c r="I114" s="146"/>
      <c r="J114" s="146"/>
      <c r="K114" s="146"/>
      <c r="L114" s="146"/>
      <c r="M114" s="146"/>
      <c r="N114" s="146"/>
      <c r="O114" s="146"/>
      <c r="P114" s="148"/>
    </row>
    <row r="115" spans="1:16" ht="33" x14ac:dyDescent="0.45">
      <c r="A115" s="148" t="s">
        <v>75</v>
      </c>
      <c r="B115" s="146"/>
      <c r="C115" s="7"/>
      <c r="D115" s="7"/>
      <c r="E115" s="7"/>
      <c r="F115" s="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8"/>
    </row>
    <row r="116" spans="1:16" ht="33" x14ac:dyDescent="0.25">
      <c r="A116" s="225" t="s">
        <v>2</v>
      </c>
      <c r="B116" s="154" t="s">
        <v>3</v>
      </c>
      <c r="C116" s="155" t="s">
        <v>4</v>
      </c>
      <c r="D116" s="155" t="s">
        <v>5</v>
      </c>
      <c r="E116" s="155" t="s">
        <v>6</v>
      </c>
      <c r="F116" s="155" t="s">
        <v>7</v>
      </c>
      <c r="G116" s="226" t="s">
        <v>8</v>
      </c>
      <c r="H116" s="226"/>
      <c r="I116" s="226"/>
      <c r="J116" s="226"/>
      <c r="K116" s="226" t="s">
        <v>9</v>
      </c>
      <c r="L116" s="226"/>
      <c r="M116" s="226"/>
      <c r="N116" s="226"/>
      <c r="O116" s="226"/>
      <c r="P116" s="227" t="s">
        <v>10</v>
      </c>
    </row>
    <row r="117" spans="1:16" ht="33" customHeight="1" x14ac:dyDescent="0.25">
      <c r="A117" s="225"/>
      <c r="B117" s="154" t="s">
        <v>11</v>
      </c>
      <c r="C117" s="154" t="s">
        <v>11</v>
      </c>
      <c r="D117" s="154" t="s">
        <v>11</v>
      </c>
      <c r="E117" s="154" t="s">
        <v>11</v>
      </c>
      <c r="F117" s="154" t="s">
        <v>11</v>
      </c>
      <c r="G117" s="156" t="s">
        <v>12</v>
      </c>
      <c r="H117" s="156" t="s">
        <v>13</v>
      </c>
      <c r="I117" s="156" t="s">
        <v>14</v>
      </c>
      <c r="J117" s="156" t="s">
        <v>15</v>
      </c>
      <c r="K117" s="156" t="s">
        <v>16</v>
      </c>
      <c r="L117" s="156" t="s">
        <v>17</v>
      </c>
      <c r="M117" s="156" t="s">
        <v>18</v>
      </c>
      <c r="N117" s="156" t="s">
        <v>19</v>
      </c>
      <c r="O117" s="156" t="s">
        <v>20</v>
      </c>
      <c r="P117" s="227"/>
    </row>
    <row r="118" spans="1:16" ht="33" x14ac:dyDescent="0.25">
      <c r="A118" s="13" t="s">
        <v>122</v>
      </c>
      <c r="B118" s="78">
        <v>20</v>
      </c>
      <c r="C118" s="131">
        <v>0.13</v>
      </c>
      <c r="D118" s="131">
        <v>2.2000000000000002E-2</v>
      </c>
      <c r="E118" s="131">
        <v>0.72000000000000008</v>
      </c>
      <c r="F118" s="131">
        <v>3</v>
      </c>
      <c r="G118" s="132">
        <v>0.55999999999999994</v>
      </c>
      <c r="H118" s="133">
        <v>0</v>
      </c>
      <c r="I118" s="133">
        <v>0</v>
      </c>
      <c r="J118" s="133">
        <v>1</v>
      </c>
      <c r="K118" s="133">
        <v>3.1999999999999997</v>
      </c>
      <c r="L118" s="133">
        <v>4.8</v>
      </c>
      <c r="M118" s="133">
        <v>2.6</v>
      </c>
      <c r="N118" s="133">
        <v>0.06</v>
      </c>
      <c r="O118" s="133">
        <v>29.400000000000002</v>
      </c>
      <c r="P118" s="78"/>
    </row>
    <row r="119" spans="1:16" ht="66" customHeight="1" x14ac:dyDescent="0.25">
      <c r="A119" s="13" t="s">
        <v>129</v>
      </c>
      <c r="B119" s="158">
        <v>175</v>
      </c>
      <c r="C119" s="121">
        <v>15.575000000000001</v>
      </c>
      <c r="D119" s="121">
        <v>8.5750000000000011</v>
      </c>
      <c r="E119" s="121">
        <v>18.900000000000002</v>
      </c>
      <c r="F119" s="121">
        <v>218.75</v>
      </c>
      <c r="G119" s="122">
        <v>7.4750000000000023</v>
      </c>
      <c r="H119" s="122">
        <v>0.17500000000000002</v>
      </c>
      <c r="I119" s="122">
        <v>0.26250000000000001</v>
      </c>
      <c r="J119" s="122">
        <v>16.474999999999998</v>
      </c>
      <c r="K119" s="122">
        <v>24.700000000000003</v>
      </c>
      <c r="L119" s="122">
        <v>266.41249999999997</v>
      </c>
      <c r="M119" s="122">
        <v>51.675000000000004</v>
      </c>
      <c r="N119" s="122">
        <v>3.15</v>
      </c>
      <c r="O119" s="122">
        <v>952.3125</v>
      </c>
      <c r="P119" s="120">
        <v>436</v>
      </c>
    </row>
    <row r="120" spans="1:16" ht="33" x14ac:dyDescent="0.25">
      <c r="A120" s="80" t="s">
        <v>23</v>
      </c>
      <c r="B120" s="78" t="s">
        <v>24</v>
      </c>
      <c r="C120" s="131">
        <v>0.2</v>
      </c>
      <c r="D120" s="131">
        <v>0</v>
      </c>
      <c r="E120" s="131">
        <v>15</v>
      </c>
      <c r="F120" s="131">
        <v>58</v>
      </c>
      <c r="G120" s="132">
        <v>0.02</v>
      </c>
      <c r="H120" s="133">
        <v>0</v>
      </c>
      <c r="I120" s="133">
        <v>0</v>
      </c>
      <c r="J120" s="133">
        <v>0</v>
      </c>
      <c r="K120" s="133">
        <v>1.29</v>
      </c>
      <c r="L120" s="133">
        <v>1.6</v>
      </c>
      <c r="M120" s="133">
        <v>0.88</v>
      </c>
      <c r="N120" s="133">
        <v>0.21</v>
      </c>
      <c r="O120" s="133">
        <v>8.7100000000000009</v>
      </c>
      <c r="P120" s="130">
        <v>685</v>
      </c>
    </row>
    <row r="121" spans="1:16" ht="66" x14ac:dyDescent="0.25">
      <c r="A121" s="80" t="s">
        <v>69</v>
      </c>
      <c r="B121" s="78">
        <v>18</v>
      </c>
      <c r="C121" s="79">
        <v>1.35</v>
      </c>
      <c r="D121" s="79">
        <v>0.52</v>
      </c>
      <c r="E121" s="79">
        <v>9.25</v>
      </c>
      <c r="F121" s="79">
        <v>47.4</v>
      </c>
      <c r="G121" s="85">
        <v>0</v>
      </c>
      <c r="H121" s="85">
        <v>0.02</v>
      </c>
      <c r="I121" s="85">
        <v>0</v>
      </c>
      <c r="J121" s="85">
        <v>0</v>
      </c>
      <c r="K121" s="85">
        <v>5.94</v>
      </c>
      <c r="L121" s="85">
        <v>5.94</v>
      </c>
      <c r="M121" s="85">
        <v>10.44</v>
      </c>
      <c r="N121" s="85">
        <v>0.8</v>
      </c>
      <c r="O121" s="85">
        <v>0</v>
      </c>
      <c r="P121" s="78" t="s">
        <v>26</v>
      </c>
    </row>
    <row r="122" spans="1:16" ht="33" x14ac:dyDescent="0.25">
      <c r="A122" s="13" t="s">
        <v>25</v>
      </c>
      <c r="B122" s="158">
        <v>32.5</v>
      </c>
      <c r="C122" s="79">
        <v>2.5024999999999999</v>
      </c>
      <c r="D122" s="79">
        <v>0.45500000000000002</v>
      </c>
      <c r="E122" s="79">
        <v>12.2525</v>
      </c>
      <c r="F122" s="79">
        <v>65</v>
      </c>
      <c r="G122" s="85">
        <v>0</v>
      </c>
      <c r="H122" s="85">
        <v>3.3000000000000002E-2</v>
      </c>
      <c r="I122" s="85">
        <v>0</v>
      </c>
      <c r="J122" s="85">
        <v>0</v>
      </c>
      <c r="K122" s="85">
        <v>11.624000000000001</v>
      </c>
      <c r="L122" s="85">
        <v>22.858000000000001</v>
      </c>
      <c r="M122" s="85">
        <v>20.420999999999999</v>
      </c>
      <c r="N122" s="85">
        <v>1.5820000000000001</v>
      </c>
      <c r="O122" s="85">
        <v>0</v>
      </c>
      <c r="P122" s="78" t="s">
        <v>26</v>
      </c>
    </row>
    <row r="123" spans="1:16" ht="33" x14ac:dyDescent="0.25">
      <c r="A123" s="159" t="s">
        <v>27</v>
      </c>
      <c r="B123" s="158"/>
      <c r="C123" s="81">
        <f>SUM(C118:C122)</f>
        <v>19.757500000000004</v>
      </c>
      <c r="D123" s="81">
        <f t="shared" ref="D123:O123" si="7">SUM(D118:D122)</f>
        <v>9.572000000000001</v>
      </c>
      <c r="E123" s="81">
        <f t="shared" si="7"/>
        <v>56.122500000000002</v>
      </c>
      <c r="F123" s="81">
        <f t="shared" si="7"/>
        <v>392.15</v>
      </c>
      <c r="G123" s="81">
        <f t="shared" si="7"/>
        <v>8.0550000000000015</v>
      </c>
      <c r="H123" s="81">
        <f t="shared" si="7"/>
        <v>0.22800000000000001</v>
      </c>
      <c r="I123" s="81">
        <f t="shared" si="7"/>
        <v>0.26250000000000001</v>
      </c>
      <c r="J123" s="81">
        <f t="shared" si="7"/>
        <v>17.474999999999998</v>
      </c>
      <c r="K123" s="81">
        <f t="shared" si="7"/>
        <v>46.754000000000005</v>
      </c>
      <c r="L123" s="81">
        <f t="shared" si="7"/>
        <v>301.6105</v>
      </c>
      <c r="M123" s="81">
        <f t="shared" si="7"/>
        <v>86.01600000000002</v>
      </c>
      <c r="N123" s="81">
        <f t="shared" si="7"/>
        <v>5.8019999999999996</v>
      </c>
      <c r="O123" s="81">
        <f t="shared" si="7"/>
        <v>990.42250000000001</v>
      </c>
      <c r="P123" s="165"/>
    </row>
    <row r="124" spans="1:16" ht="33" x14ac:dyDescent="0.45">
      <c r="A124" s="148" t="s">
        <v>48</v>
      </c>
      <c r="B124" s="146"/>
      <c r="C124" s="7"/>
      <c r="D124" s="7"/>
      <c r="E124" s="7"/>
      <c r="F124" s="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9"/>
    </row>
    <row r="125" spans="1:16" ht="33" x14ac:dyDescent="0.25">
      <c r="A125" s="150"/>
      <c r="B125" s="151"/>
      <c r="C125" s="151"/>
      <c r="D125" s="151"/>
      <c r="E125" s="151"/>
      <c r="F125" s="151"/>
      <c r="G125" s="151"/>
      <c r="H125" s="151"/>
      <c r="I125" s="151"/>
      <c r="J125" s="151"/>
      <c r="K125" s="151"/>
      <c r="L125" s="151"/>
      <c r="M125" s="151"/>
      <c r="N125" s="151"/>
      <c r="O125" s="151"/>
      <c r="P125" s="153"/>
    </row>
    <row r="126" spans="1:16" ht="33" x14ac:dyDescent="0.45">
      <c r="A126" s="148" t="s">
        <v>137</v>
      </c>
      <c r="B126" s="146"/>
      <c r="C126" s="7"/>
      <c r="D126" s="7"/>
      <c r="E126" s="7"/>
      <c r="F126" s="7"/>
      <c r="G126" s="147"/>
      <c r="H126" s="147"/>
      <c r="I126" s="147"/>
      <c r="J126" s="147"/>
      <c r="K126" s="147"/>
      <c r="L126" s="147"/>
      <c r="M126" s="147"/>
      <c r="N126" s="147"/>
      <c r="O126" s="147"/>
      <c r="P126" s="164"/>
    </row>
    <row r="127" spans="1:16" ht="33" x14ac:dyDescent="0.25">
      <c r="A127" s="225" t="s">
        <v>2</v>
      </c>
      <c r="B127" s="154" t="s">
        <v>3</v>
      </c>
      <c r="C127" s="155" t="s">
        <v>4</v>
      </c>
      <c r="D127" s="155" t="s">
        <v>5</v>
      </c>
      <c r="E127" s="155" t="s">
        <v>6</v>
      </c>
      <c r="F127" s="155" t="s">
        <v>7</v>
      </c>
      <c r="G127" s="226" t="s">
        <v>8</v>
      </c>
      <c r="H127" s="226"/>
      <c r="I127" s="226"/>
      <c r="J127" s="226"/>
      <c r="K127" s="226" t="s">
        <v>9</v>
      </c>
      <c r="L127" s="226"/>
      <c r="M127" s="226"/>
      <c r="N127" s="226"/>
      <c r="O127" s="226"/>
      <c r="P127" s="227" t="s">
        <v>10</v>
      </c>
    </row>
    <row r="128" spans="1:16" ht="66" x14ac:dyDescent="0.25">
      <c r="A128" s="225"/>
      <c r="B128" s="154" t="s">
        <v>11</v>
      </c>
      <c r="C128" s="154" t="s">
        <v>11</v>
      </c>
      <c r="D128" s="154" t="s">
        <v>11</v>
      </c>
      <c r="E128" s="154" t="s">
        <v>11</v>
      </c>
      <c r="F128" s="154" t="s">
        <v>11</v>
      </c>
      <c r="G128" s="156" t="s">
        <v>12</v>
      </c>
      <c r="H128" s="156" t="s">
        <v>13</v>
      </c>
      <c r="I128" s="156" t="s">
        <v>14</v>
      </c>
      <c r="J128" s="156" t="s">
        <v>15</v>
      </c>
      <c r="K128" s="156" t="s">
        <v>16</v>
      </c>
      <c r="L128" s="156" t="s">
        <v>17</v>
      </c>
      <c r="M128" s="156" t="s">
        <v>18</v>
      </c>
      <c r="N128" s="156" t="s">
        <v>19</v>
      </c>
      <c r="O128" s="156" t="s">
        <v>20</v>
      </c>
      <c r="P128" s="227"/>
    </row>
    <row r="129" spans="1:16" ht="33" x14ac:dyDescent="0.45">
      <c r="A129" s="157" t="s">
        <v>70</v>
      </c>
      <c r="B129" s="83">
        <v>25</v>
      </c>
      <c r="C129" s="116">
        <v>0.35</v>
      </c>
      <c r="D129" s="116">
        <v>2.5249999999999999</v>
      </c>
      <c r="E129" s="116">
        <v>1.7</v>
      </c>
      <c r="F129" s="116">
        <v>31</v>
      </c>
      <c r="G129" s="116">
        <v>2.5649999999999999</v>
      </c>
      <c r="H129" s="143">
        <v>1.4999999999999999E-2</v>
      </c>
      <c r="I129" s="143">
        <v>0.1</v>
      </c>
      <c r="J129" s="143">
        <v>0</v>
      </c>
      <c r="K129" s="143">
        <v>5.8</v>
      </c>
      <c r="L129" s="143">
        <v>11.244999999999999</v>
      </c>
      <c r="M129" s="143">
        <v>5.19</v>
      </c>
      <c r="N129" s="143">
        <v>0.215</v>
      </c>
      <c r="O129" s="143">
        <v>71.015000000000001</v>
      </c>
      <c r="P129" s="144">
        <v>71</v>
      </c>
    </row>
    <row r="130" spans="1:16" ht="33" customHeight="1" x14ac:dyDescent="0.25">
      <c r="A130" s="13" t="s">
        <v>43</v>
      </c>
      <c r="B130" s="78" t="s">
        <v>92</v>
      </c>
      <c r="C130" s="79">
        <v>10.88</v>
      </c>
      <c r="D130" s="79">
        <v>10.88</v>
      </c>
      <c r="E130" s="79">
        <v>3.12</v>
      </c>
      <c r="F130" s="79">
        <v>156</v>
      </c>
      <c r="G130" s="85">
        <v>0</v>
      </c>
      <c r="H130" s="85">
        <v>5.333333333333333E-2</v>
      </c>
      <c r="I130" s="85">
        <v>0</v>
      </c>
      <c r="J130" s="85">
        <v>0</v>
      </c>
      <c r="K130" s="85">
        <v>7.1066666666666665</v>
      </c>
      <c r="L130" s="85">
        <v>100.13333333333333</v>
      </c>
      <c r="M130" s="85">
        <v>11.853333333333333</v>
      </c>
      <c r="N130" s="85">
        <v>1.4666666666666668</v>
      </c>
      <c r="O130" s="85">
        <v>0</v>
      </c>
      <c r="P130" s="78">
        <v>431</v>
      </c>
    </row>
    <row r="131" spans="1:16" ht="33" x14ac:dyDescent="0.25">
      <c r="A131" s="13" t="s">
        <v>31</v>
      </c>
      <c r="B131" s="158">
        <v>120</v>
      </c>
      <c r="C131" s="121">
        <v>3</v>
      </c>
      <c r="D131" s="121">
        <v>4.919999999999999</v>
      </c>
      <c r="E131" s="121">
        <v>30.84</v>
      </c>
      <c r="F131" s="121">
        <v>182.4</v>
      </c>
      <c r="G131" s="122">
        <v>0</v>
      </c>
      <c r="H131" s="122">
        <v>2.3999999999999997E-2</v>
      </c>
      <c r="I131" s="122">
        <v>1.1999999999999999E-2</v>
      </c>
      <c r="J131" s="122">
        <v>16.200000000000003</v>
      </c>
      <c r="K131" s="122">
        <v>1.0920000000000001</v>
      </c>
      <c r="L131" s="122">
        <v>48.756000000000007</v>
      </c>
      <c r="M131" s="122">
        <v>13.068000000000001</v>
      </c>
      <c r="N131" s="122">
        <v>0.41999999999999993</v>
      </c>
      <c r="O131" s="122">
        <v>32.46</v>
      </c>
      <c r="P131" s="120">
        <v>511</v>
      </c>
    </row>
    <row r="132" spans="1:16" ht="33" x14ac:dyDescent="0.25">
      <c r="A132" s="13" t="s">
        <v>47</v>
      </c>
      <c r="B132" s="158">
        <v>200</v>
      </c>
      <c r="C132" s="81">
        <v>0.1</v>
      </c>
      <c r="D132" s="81">
        <v>0</v>
      </c>
      <c r="E132" s="81">
        <v>25.2</v>
      </c>
      <c r="F132" s="81">
        <v>96</v>
      </c>
      <c r="G132" s="85">
        <v>12.9</v>
      </c>
      <c r="H132" s="85">
        <v>0.02</v>
      </c>
      <c r="I132" s="85">
        <v>0.01</v>
      </c>
      <c r="J132" s="85">
        <v>0</v>
      </c>
      <c r="K132" s="85">
        <v>23.52</v>
      </c>
      <c r="L132" s="85">
        <v>11.5</v>
      </c>
      <c r="M132" s="85">
        <v>6.5</v>
      </c>
      <c r="N132" s="85">
        <v>0.24</v>
      </c>
      <c r="O132" s="85">
        <v>99.4</v>
      </c>
      <c r="P132" s="78">
        <v>699</v>
      </c>
    </row>
    <row r="133" spans="1:16" ht="66" x14ac:dyDescent="0.25">
      <c r="A133" s="13" t="s">
        <v>69</v>
      </c>
      <c r="B133" s="158">
        <v>18</v>
      </c>
      <c r="C133" s="79">
        <v>1.35</v>
      </c>
      <c r="D133" s="79">
        <v>0.52</v>
      </c>
      <c r="E133" s="79">
        <v>9.25</v>
      </c>
      <c r="F133" s="79">
        <v>47.4</v>
      </c>
      <c r="G133" s="85">
        <v>0</v>
      </c>
      <c r="H133" s="85">
        <v>0.02</v>
      </c>
      <c r="I133" s="85">
        <v>0</v>
      </c>
      <c r="J133" s="85">
        <v>0</v>
      </c>
      <c r="K133" s="85">
        <v>5.94</v>
      </c>
      <c r="L133" s="85">
        <v>5.94</v>
      </c>
      <c r="M133" s="85">
        <v>10.44</v>
      </c>
      <c r="N133" s="85">
        <v>0.8</v>
      </c>
      <c r="O133" s="85">
        <v>0</v>
      </c>
      <c r="P133" s="78" t="s">
        <v>26</v>
      </c>
    </row>
    <row r="134" spans="1:16" ht="33" x14ac:dyDescent="0.25">
      <c r="A134" s="13" t="s">
        <v>25</v>
      </c>
      <c r="B134" s="158">
        <v>32.5</v>
      </c>
      <c r="C134" s="79">
        <v>2.5024999999999999</v>
      </c>
      <c r="D134" s="79">
        <v>0.45500000000000002</v>
      </c>
      <c r="E134" s="79">
        <v>12.2525</v>
      </c>
      <c r="F134" s="79">
        <v>65</v>
      </c>
      <c r="G134" s="85">
        <v>0</v>
      </c>
      <c r="H134" s="85">
        <v>3.3000000000000002E-2</v>
      </c>
      <c r="I134" s="85">
        <v>0</v>
      </c>
      <c r="J134" s="85">
        <v>0</v>
      </c>
      <c r="K134" s="85">
        <v>11.624000000000001</v>
      </c>
      <c r="L134" s="85">
        <v>22.858000000000001</v>
      </c>
      <c r="M134" s="85">
        <v>20.420999999999999</v>
      </c>
      <c r="N134" s="85">
        <v>1.5820000000000001</v>
      </c>
      <c r="O134" s="85">
        <v>0</v>
      </c>
      <c r="P134" s="78" t="s">
        <v>26</v>
      </c>
    </row>
    <row r="135" spans="1:16" ht="33" x14ac:dyDescent="0.25">
      <c r="A135" s="159" t="s">
        <v>27</v>
      </c>
      <c r="B135" s="158"/>
      <c r="C135" s="81">
        <f>SUM(C129:C134)</f>
        <v>18.182500000000001</v>
      </c>
      <c r="D135" s="81">
        <f t="shared" ref="D135:O135" si="8">SUM(D129:D134)</f>
        <v>19.299999999999997</v>
      </c>
      <c r="E135" s="81">
        <f t="shared" si="8"/>
        <v>82.362499999999997</v>
      </c>
      <c r="F135" s="81">
        <f t="shared" si="8"/>
        <v>577.79999999999995</v>
      </c>
      <c r="G135" s="81">
        <f t="shared" si="8"/>
        <v>15.465</v>
      </c>
      <c r="H135" s="81">
        <f t="shared" si="8"/>
        <v>0.16533333333333333</v>
      </c>
      <c r="I135" s="81">
        <f t="shared" si="8"/>
        <v>0.122</v>
      </c>
      <c r="J135" s="81">
        <f t="shared" si="8"/>
        <v>16.200000000000003</v>
      </c>
      <c r="K135" s="81">
        <f t="shared" si="8"/>
        <v>55.082666666666668</v>
      </c>
      <c r="L135" s="81">
        <f t="shared" si="8"/>
        <v>200.43233333333333</v>
      </c>
      <c r="M135" s="81">
        <f t="shared" si="8"/>
        <v>67.472333333333324</v>
      </c>
      <c r="N135" s="81">
        <f t="shared" si="8"/>
        <v>4.7236666666666665</v>
      </c>
      <c r="O135" s="81">
        <f t="shared" si="8"/>
        <v>202.875</v>
      </c>
      <c r="P135" s="165"/>
    </row>
    <row r="136" spans="1:16" ht="33" x14ac:dyDescent="0.25">
      <c r="A136" s="150"/>
      <c r="B136" s="151"/>
      <c r="C136" s="152"/>
      <c r="D136" s="152"/>
      <c r="E136" s="152"/>
      <c r="F136" s="152"/>
      <c r="G136" s="147"/>
      <c r="H136" s="147"/>
      <c r="I136" s="147"/>
      <c r="J136" s="147"/>
      <c r="K136" s="147"/>
      <c r="L136" s="147"/>
      <c r="M136" s="147"/>
      <c r="N136" s="147"/>
      <c r="O136" s="147"/>
      <c r="P136" s="153"/>
    </row>
    <row r="137" spans="1:16" ht="33" x14ac:dyDescent="0.25">
      <c r="A137" s="150"/>
      <c r="B137" s="151"/>
      <c r="C137" s="151"/>
      <c r="D137" s="151"/>
      <c r="E137" s="151"/>
      <c r="F137" s="151"/>
      <c r="G137" s="151"/>
      <c r="H137" s="151"/>
      <c r="I137" s="151"/>
      <c r="J137" s="151"/>
      <c r="K137" s="151"/>
      <c r="L137" s="151"/>
      <c r="M137" s="151"/>
      <c r="N137" s="151"/>
      <c r="O137" s="151"/>
      <c r="P137" s="153"/>
    </row>
    <row r="138" spans="1:16" ht="33" x14ac:dyDescent="0.45">
      <c r="A138" s="148" t="s">
        <v>49</v>
      </c>
      <c r="B138" s="146"/>
      <c r="C138" s="7"/>
      <c r="D138" s="7"/>
      <c r="E138" s="7"/>
      <c r="F138" s="7"/>
      <c r="G138" s="147"/>
      <c r="H138" s="147"/>
      <c r="I138" s="147"/>
      <c r="J138" s="147"/>
      <c r="K138" s="147"/>
      <c r="L138" s="147"/>
      <c r="M138" s="147"/>
      <c r="N138" s="147"/>
      <c r="O138" s="147"/>
      <c r="P138" s="149"/>
    </row>
    <row r="139" spans="1:16" ht="33" x14ac:dyDescent="0.25">
      <c r="A139" s="150"/>
      <c r="B139" s="151"/>
      <c r="C139" s="152"/>
      <c r="D139" s="152"/>
      <c r="E139" s="152"/>
      <c r="F139" s="152"/>
      <c r="G139" s="147"/>
      <c r="H139" s="147"/>
      <c r="I139" s="147"/>
      <c r="J139" s="147"/>
      <c r="K139" s="147"/>
      <c r="L139" s="147"/>
      <c r="M139" s="147"/>
      <c r="N139" s="147"/>
      <c r="O139" s="147"/>
      <c r="P139" s="153"/>
    </row>
    <row r="140" spans="1:16" ht="33" x14ac:dyDescent="0.45">
      <c r="A140" s="148" t="s">
        <v>67</v>
      </c>
      <c r="B140" s="146"/>
      <c r="C140" s="7"/>
      <c r="D140" s="7"/>
      <c r="E140" s="7"/>
      <c r="F140" s="7"/>
      <c r="G140" s="147"/>
      <c r="H140" s="147"/>
      <c r="I140" s="147"/>
      <c r="J140" s="147"/>
      <c r="K140" s="147"/>
      <c r="L140" s="147"/>
      <c r="M140" s="147"/>
      <c r="N140" s="147"/>
      <c r="O140" s="147"/>
      <c r="P140" s="164"/>
    </row>
    <row r="141" spans="1:16" ht="33" x14ac:dyDescent="0.25">
      <c r="A141" s="225" t="s">
        <v>2</v>
      </c>
      <c r="B141" s="154" t="s">
        <v>3</v>
      </c>
      <c r="C141" s="155" t="s">
        <v>4</v>
      </c>
      <c r="D141" s="155" t="s">
        <v>5</v>
      </c>
      <c r="E141" s="155" t="s">
        <v>6</v>
      </c>
      <c r="F141" s="155" t="s">
        <v>7</v>
      </c>
      <c r="G141" s="226" t="s">
        <v>8</v>
      </c>
      <c r="H141" s="226"/>
      <c r="I141" s="226"/>
      <c r="J141" s="226"/>
      <c r="K141" s="226" t="s">
        <v>9</v>
      </c>
      <c r="L141" s="226"/>
      <c r="M141" s="226"/>
      <c r="N141" s="226"/>
      <c r="O141" s="226"/>
      <c r="P141" s="227" t="s">
        <v>10</v>
      </c>
    </row>
    <row r="142" spans="1:16" ht="66" x14ac:dyDescent="0.25">
      <c r="A142" s="225"/>
      <c r="B142" s="154" t="s">
        <v>11</v>
      </c>
      <c r="C142" s="154" t="s">
        <v>11</v>
      </c>
      <c r="D142" s="154" t="s">
        <v>11</v>
      </c>
      <c r="E142" s="154" t="s">
        <v>11</v>
      </c>
      <c r="F142" s="154" t="s">
        <v>11</v>
      </c>
      <c r="G142" s="156" t="s">
        <v>12</v>
      </c>
      <c r="H142" s="156" t="s">
        <v>13</v>
      </c>
      <c r="I142" s="156" t="s">
        <v>14</v>
      </c>
      <c r="J142" s="156" t="s">
        <v>15</v>
      </c>
      <c r="K142" s="156" t="s">
        <v>16</v>
      </c>
      <c r="L142" s="156" t="s">
        <v>17</v>
      </c>
      <c r="M142" s="156" t="s">
        <v>18</v>
      </c>
      <c r="N142" s="156" t="s">
        <v>19</v>
      </c>
      <c r="O142" s="156" t="s">
        <v>20</v>
      </c>
      <c r="P142" s="227"/>
    </row>
    <row r="143" spans="1:16" ht="33" x14ac:dyDescent="0.25">
      <c r="A143" s="13" t="s">
        <v>131</v>
      </c>
      <c r="B143" s="158">
        <v>25</v>
      </c>
      <c r="C143" s="121">
        <v>0.35</v>
      </c>
      <c r="D143" s="121">
        <v>1.2749999999999999</v>
      </c>
      <c r="E143" s="121">
        <v>2.2250000000000001</v>
      </c>
      <c r="F143" s="121">
        <v>22</v>
      </c>
      <c r="G143" s="125">
        <v>4.0575000000000001</v>
      </c>
      <c r="H143" s="125">
        <v>2.5000000000000001E-3</v>
      </c>
      <c r="I143" s="125">
        <v>5.0000000000000001E-3</v>
      </c>
      <c r="J143" s="125">
        <v>0</v>
      </c>
      <c r="K143" s="125">
        <v>4.6725000000000003</v>
      </c>
      <c r="L143" s="125">
        <v>3.4525000000000001</v>
      </c>
      <c r="M143" s="125">
        <v>1.895</v>
      </c>
      <c r="N143" s="125">
        <v>6.5000000000000002E-2</v>
      </c>
      <c r="O143" s="125">
        <v>1.4225000000000001</v>
      </c>
      <c r="P143" s="158"/>
    </row>
    <row r="144" spans="1:16" ht="33" x14ac:dyDescent="0.25">
      <c r="A144" s="13" t="s">
        <v>133</v>
      </c>
      <c r="B144" s="158" t="s">
        <v>114</v>
      </c>
      <c r="C144" s="121">
        <v>8.99</v>
      </c>
      <c r="D144" s="121">
        <v>9.120000000000001</v>
      </c>
      <c r="E144" s="121">
        <v>11.36</v>
      </c>
      <c r="F144" s="121">
        <v>165.7</v>
      </c>
      <c r="G144" s="125">
        <v>0</v>
      </c>
      <c r="H144" s="125">
        <v>0.26400000000000001</v>
      </c>
      <c r="I144" s="125">
        <v>0.06</v>
      </c>
      <c r="J144" s="125">
        <v>15</v>
      </c>
      <c r="K144" s="125">
        <v>10.200000000000001</v>
      </c>
      <c r="L144" s="125">
        <v>66.47999999999999</v>
      </c>
      <c r="M144" s="125">
        <v>14.399999999999999</v>
      </c>
      <c r="N144" s="125">
        <v>0.98399999999999987</v>
      </c>
      <c r="O144" s="125">
        <v>96.996000000000009</v>
      </c>
      <c r="P144" s="120">
        <v>462</v>
      </c>
    </row>
    <row r="145" spans="1:16" ht="33" x14ac:dyDescent="0.25">
      <c r="A145" s="13" t="s">
        <v>38</v>
      </c>
      <c r="B145" s="158">
        <v>120</v>
      </c>
      <c r="C145" s="121">
        <v>2.5199999999999996</v>
      </c>
      <c r="D145" s="121">
        <v>5.3999999999999995</v>
      </c>
      <c r="E145" s="121">
        <v>17.52</v>
      </c>
      <c r="F145" s="121">
        <v>130.80000000000001</v>
      </c>
      <c r="G145" s="122">
        <v>9.68</v>
      </c>
      <c r="H145" s="122">
        <v>7.4399999999999994E-2</v>
      </c>
      <c r="I145" s="122">
        <v>5.9200000000000003E-2</v>
      </c>
      <c r="J145" s="122">
        <v>13.6</v>
      </c>
      <c r="K145" s="122">
        <v>19.72</v>
      </c>
      <c r="L145" s="122">
        <v>46.183999999999997</v>
      </c>
      <c r="M145" s="122">
        <v>14.8</v>
      </c>
      <c r="N145" s="122">
        <v>0.53600000000000003</v>
      </c>
      <c r="O145" s="122">
        <v>345.84000000000003</v>
      </c>
      <c r="P145" s="120">
        <v>520</v>
      </c>
    </row>
    <row r="146" spans="1:16" ht="33" x14ac:dyDescent="0.25">
      <c r="A146" s="80" t="s">
        <v>134</v>
      </c>
      <c r="B146" s="78">
        <v>200</v>
      </c>
      <c r="C146" s="79">
        <v>0.2</v>
      </c>
      <c r="D146" s="79">
        <v>0</v>
      </c>
      <c r="E146" s="79">
        <v>35.799999999999997</v>
      </c>
      <c r="F146" s="79">
        <v>142</v>
      </c>
      <c r="G146" s="85">
        <v>3.2</v>
      </c>
      <c r="H146" s="85">
        <v>0.06</v>
      </c>
      <c r="I146" s="85">
        <v>0</v>
      </c>
      <c r="J146" s="85">
        <v>0</v>
      </c>
      <c r="K146" s="85">
        <v>14.22</v>
      </c>
      <c r="L146" s="85">
        <v>2.14</v>
      </c>
      <c r="M146" s="85">
        <v>4.1399999999999997</v>
      </c>
      <c r="N146" s="85">
        <v>0.48</v>
      </c>
      <c r="O146" s="85">
        <v>0</v>
      </c>
      <c r="P146" s="78">
        <v>631</v>
      </c>
    </row>
    <row r="147" spans="1:16" ht="66" x14ac:dyDescent="0.25">
      <c r="A147" s="80" t="s">
        <v>69</v>
      </c>
      <c r="B147" s="78">
        <v>18</v>
      </c>
      <c r="C147" s="79">
        <v>1.35</v>
      </c>
      <c r="D147" s="79">
        <v>0.52</v>
      </c>
      <c r="E147" s="79">
        <v>9.25</v>
      </c>
      <c r="F147" s="79">
        <v>47.4</v>
      </c>
      <c r="G147" s="85">
        <v>0</v>
      </c>
      <c r="H147" s="85">
        <v>0.02</v>
      </c>
      <c r="I147" s="85">
        <v>0</v>
      </c>
      <c r="J147" s="85">
        <v>0</v>
      </c>
      <c r="K147" s="85">
        <v>5.94</v>
      </c>
      <c r="L147" s="85">
        <v>5.94</v>
      </c>
      <c r="M147" s="85">
        <v>10.44</v>
      </c>
      <c r="N147" s="85">
        <v>0.8</v>
      </c>
      <c r="O147" s="85">
        <v>0</v>
      </c>
      <c r="P147" s="78" t="s">
        <v>26</v>
      </c>
    </row>
    <row r="148" spans="1:16" ht="33" x14ac:dyDescent="0.25">
      <c r="A148" s="13" t="s">
        <v>25</v>
      </c>
      <c r="B148" s="158">
        <v>32.5</v>
      </c>
      <c r="C148" s="79">
        <v>2.5024999999999999</v>
      </c>
      <c r="D148" s="79">
        <v>0.45500000000000002</v>
      </c>
      <c r="E148" s="79">
        <v>12.2525</v>
      </c>
      <c r="F148" s="79">
        <v>65</v>
      </c>
      <c r="G148" s="85">
        <v>0</v>
      </c>
      <c r="H148" s="85">
        <v>3.3000000000000002E-2</v>
      </c>
      <c r="I148" s="85">
        <v>0</v>
      </c>
      <c r="J148" s="85">
        <v>0</v>
      </c>
      <c r="K148" s="85">
        <v>11.624000000000001</v>
      </c>
      <c r="L148" s="85">
        <v>22.858000000000001</v>
      </c>
      <c r="M148" s="85">
        <v>20.420999999999999</v>
      </c>
      <c r="N148" s="85">
        <v>1.5820000000000001</v>
      </c>
      <c r="O148" s="85">
        <v>0</v>
      </c>
      <c r="P148" s="78" t="s">
        <v>26</v>
      </c>
    </row>
    <row r="149" spans="1:16" ht="33" x14ac:dyDescent="0.25">
      <c r="A149" s="159" t="s">
        <v>27</v>
      </c>
      <c r="B149" s="158"/>
      <c r="C149" s="81">
        <f>SUM(C143:C148)</f>
        <v>15.912499999999998</v>
      </c>
      <c r="D149" s="81">
        <f t="shared" ref="D149:O149" si="9">SUM(D143:D148)</f>
        <v>16.77</v>
      </c>
      <c r="E149" s="81">
        <f t="shared" si="9"/>
        <v>88.407499999999999</v>
      </c>
      <c r="F149" s="81">
        <f t="shared" si="9"/>
        <v>572.9</v>
      </c>
      <c r="G149" s="81">
        <f t="shared" si="9"/>
        <v>16.9375</v>
      </c>
      <c r="H149" s="81">
        <f t="shared" si="9"/>
        <v>0.45389999999999997</v>
      </c>
      <c r="I149" s="81">
        <f t="shared" si="9"/>
        <v>0.1242</v>
      </c>
      <c r="J149" s="81">
        <f t="shared" si="9"/>
        <v>28.6</v>
      </c>
      <c r="K149" s="81">
        <f t="shared" si="9"/>
        <v>66.376499999999993</v>
      </c>
      <c r="L149" s="81">
        <f t="shared" si="9"/>
        <v>147.05449999999999</v>
      </c>
      <c r="M149" s="81">
        <f t="shared" si="9"/>
        <v>66.096000000000004</v>
      </c>
      <c r="N149" s="81">
        <f t="shared" si="9"/>
        <v>4.4470000000000001</v>
      </c>
      <c r="O149" s="81">
        <f t="shared" si="9"/>
        <v>444.25850000000003</v>
      </c>
      <c r="P149" s="165"/>
    </row>
    <row r="150" spans="1:16" ht="33" x14ac:dyDescent="0.25">
      <c r="A150" s="159" t="s">
        <v>50</v>
      </c>
      <c r="B150" s="158"/>
      <c r="C150" s="81">
        <f>(C149+C135+C123+C112+C98+C83+C70+C56+C44+C30)/10</f>
        <v>18.799544444444443</v>
      </c>
      <c r="D150" s="81">
        <f t="shared" ref="D150:O150" si="10">(D149+D135+D123+D112+D98+D83+D70+D56+D44+D30)/10</f>
        <v>14.408344444444442</v>
      </c>
      <c r="E150" s="81">
        <f t="shared" si="10"/>
        <v>77.210244444444442</v>
      </c>
      <c r="F150" s="81">
        <f t="shared" si="10"/>
        <v>514.61449999999991</v>
      </c>
      <c r="G150" s="81">
        <f t="shared" si="10"/>
        <v>10.746</v>
      </c>
      <c r="H150" s="81">
        <f t="shared" si="10"/>
        <v>0.39584666666666662</v>
      </c>
      <c r="I150" s="81">
        <f t="shared" si="10"/>
        <v>0.61090666666666649</v>
      </c>
      <c r="J150" s="81">
        <f t="shared" si="10"/>
        <v>25.715433333333333</v>
      </c>
      <c r="K150" s="81">
        <f t="shared" si="10"/>
        <v>59.272749999999995</v>
      </c>
      <c r="L150" s="81">
        <f t="shared" si="10"/>
        <v>225.78238333333329</v>
      </c>
      <c r="M150" s="81">
        <f t="shared" si="10"/>
        <v>135.66086666666666</v>
      </c>
      <c r="N150" s="81">
        <f t="shared" si="10"/>
        <v>5.3307000000000011</v>
      </c>
      <c r="O150" s="81">
        <f t="shared" si="10"/>
        <v>359.55556666666672</v>
      </c>
      <c r="P150" s="165"/>
    </row>
  </sheetData>
  <mergeCells count="50">
    <mergeCell ref="L11:P11"/>
    <mergeCell ref="L4:P4"/>
    <mergeCell ref="L5:P5"/>
    <mergeCell ref="L6:P6"/>
    <mergeCell ref="L9:P9"/>
    <mergeCell ref="L10:P10"/>
    <mergeCell ref="A36:A37"/>
    <mergeCell ref="G36:J36"/>
    <mergeCell ref="K36:O36"/>
    <mergeCell ref="P36:P37"/>
    <mergeCell ref="A13:P13"/>
    <mergeCell ref="A14:P14"/>
    <mergeCell ref="A15:P15"/>
    <mergeCell ref="A16:P16"/>
    <mergeCell ref="A22:A23"/>
    <mergeCell ref="G22:J22"/>
    <mergeCell ref="K22:O22"/>
    <mergeCell ref="P22:P23"/>
    <mergeCell ref="A127:A128"/>
    <mergeCell ref="G127:J127"/>
    <mergeCell ref="K127:O127"/>
    <mergeCell ref="P127:P128"/>
    <mergeCell ref="A76:A77"/>
    <mergeCell ref="G76:J76"/>
    <mergeCell ref="K76:O76"/>
    <mergeCell ref="P76:P77"/>
    <mergeCell ref="A48:A49"/>
    <mergeCell ref="G48:J48"/>
    <mergeCell ref="K48:O48"/>
    <mergeCell ref="P48:P49"/>
    <mergeCell ref="A62:A63"/>
    <mergeCell ref="G62:J62"/>
    <mergeCell ref="K62:O62"/>
    <mergeCell ref="P62:P63"/>
    <mergeCell ref="A141:A142"/>
    <mergeCell ref="G141:J141"/>
    <mergeCell ref="K141:O141"/>
    <mergeCell ref="P141:P142"/>
    <mergeCell ref="A90:A91"/>
    <mergeCell ref="G90:J90"/>
    <mergeCell ref="K90:O90"/>
    <mergeCell ref="P90:P91"/>
    <mergeCell ref="A104:A105"/>
    <mergeCell ref="G104:J104"/>
    <mergeCell ref="K104:O104"/>
    <mergeCell ref="P104:P105"/>
    <mergeCell ref="A116:A117"/>
    <mergeCell ref="G116:J116"/>
    <mergeCell ref="K116:O116"/>
    <mergeCell ref="P116:P117"/>
  </mergeCells>
  <pageMargins left="0.7" right="0.7" top="0.75" bottom="0.75" header="0.3" footer="0.3"/>
  <pageSetup paperSize="9" scale="18" orientation="portrait" r:id="rId1"/>
  <rowBreaks count="3" manualBreakCount="3">
    <brk id="44" max="16383" man="1"/>
    <brk id="85" max="16383" man="1"/>
    <brk id="12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UK249"/>
  <sheetViews>
    <sheetView view="pageBreakPreview" topLeftCell="C13" zoomScale="40" zoomScaleNormal="44" zoomScaleSheetLayoutView="40" workbookViewId="0">
      <selection activeCell="G23" sqref="G23:O23"/>
    </sheetView>
  </sheetViews>
  <sheetFormatPr defaultColWidth="7.28515625" defaultRowHeight="15" x14ac:dyDescent="0.25"/>
  <cols>
    <col min="1" max="1" width="69.28515625" customWidth="1"/>
    <col min="2" max="2" width="34.140625" customWidth="1"/>
    <col min="3" max="3" width="33.85546875" customWidth="1"/>
    <col min="4" max="4" width="35.28515625" customWidth="1"/>
    <col min="5" max="5" width="34.7109375" customWidth="1"/>
    <col min="6" max="6" width="34.85546875" customWidth="1"/>
    <col min="7" max="7" width="18.5703125" customWidth="1"/>
    <col min="8" max="9" width="15.140625" customWidth="1"/>
    <col min="10" max="10" width="18.7109375" customWidth="1"/>
    <col min="11" max="11" width="19" customWidth="1"/>
    <col min="12" max="12" width="18.28515625" customWidth="1"/>
    <col min="13" max="13" width="18.42578125" customWidth="1"/>
    <col min="14" max="14" width="16.7109375" customWidth="1"/>
    <col min="15" max="15" width="21.28515625" customWidth="1"/>
    <col min="16" max="16" width="20.7109375" customWidth="1"/>
    <col min="199" max="199" width="11.140625" customWidth="1"/>
    <col min="200" max="200" width="52.42578125" customWidth="1"/>
    <col min="201" max="202" width="19.140625" customWidth="1"/>
    <col min="203" max="203" width="15.140625" customWidth="1"/>
    <col min="204" max="204" width="15.28515625" customWidth="1"/>
    <col min="205" max="205" width="14.42578125" customWidth="1"/>
    <col min="206" max="206" width="12.7109375" bestFit="1" customWidth="1"/>
    <col min="207" max="207" width="14.7109375" customWidth="1"/>
    <col min="208" max="208" width="15.140625" customWidth="1"/>
    <col min="209" max="209" width="15.7109375" customWidth="1"/>
    <col min="210" max="210" width="16" customWidth="1"/>
    <col min="211" max="211" width="13.7109375" customWidth="1"/>
    <col min="212" max="212" width="16" customWidth="1"/>
    <col min="213" max="213" width="15.42578125" customWidth="1"/>
    <col min="214" max="214" width="14" customWidth="1"/>
    <col min="215" max="215" width="14.5703125" customWidth="1"/>
    <col min="216" max="216" width="14.7109375" customWidth="1"/>
    <col min="217" max="217" width="13.28515625" customWidth="1"/>
    <col min="218" max="218" width="16.7109375" customWidth="1"/>
    <col min="219" max="219" width="16.42578125" customWidth="1"/>
    <col min="220" max="220" width="17.140625" customWidth="1"/>
    <col min="221" max="221" width="18" customWidth="1"/>
    <col min="222" max="222" width="16.28515625" customWidth="1"/>
    <col min="223" max="223" width="15.85546875" customWidth="1"/>
    <col min="224" max="224" width="21.7109375" customWidth="1"/>
    <col min="225" max="225" width="15" customWidth="1"/>
    <col min="226" max="226" width="14.7109375" customWidth="1"/>
    <col min="455" max="455" width="11.140625" customWidth="1"/>
    <col min="456" max="456" width="52.42578125" customWidth="1"/>
    <col min="457" max="458" width="19.140625" customWidth="1"/>
    <col min="459" max="459" width="15.140625" customWidth="1"/>
    <col min="460" max="460" width="15.28515625" customWidth="1"/>
    <col min="461" max="461" width="14.42578125" customWidth="1"/>
    <col min="462" max="462" width="12.7109375" bestFit="1" customWidth="1"/>
    <col min="463" max="463" width="14.7109375" customWidth="1"/>
    <col min="464" max="464" width="15.140625" customWidth="1"/>
    <col min="465" max="465" width="15.7109375" customWidth="1"/>
    <col min="466" max="466" width="16" customWidth="1"/>
    <col min="467" max="467" width="13.7109375" customWidth="1"/>
    <col min="468" max="468" width="16" customWidth="1"/>
    <col min="469" max="469" width="15.42578125" customWidth="1"/>
    <col min="470" max="470" width="14" customWidth="1"/>
    <col min="471" max="471" width="14.5703125" customWidth="1"/>
    <col min="472" max="472" width="14.7109375" customWidth="1"/>
    <col min="473" max="473" width="13.28515625" customWidth="1"/>
    <col min="474" max="474" width="16.7109375" customWidth="1"/>
    <col min="475" max="475" width="16.42578125" customWidth="1"/>
    <col min="476" max="476" width="17.140625" customWidth="1"/>
    <col min="477" max="477" width="18" customWidth="1"/>
    <col min="478" max="478" width="16.28515625" customWidth="1"/>
    <col min="479" max="479" width="15.85546875" customWidth="1"/>
    <col min="480" max="480" width="21.7109375" customWidth="1"/>
    <col min="481" max="481" width="15" customWidth="1"/>
    <col min="482" max="482" width="14.7109375" customWidth="1"/>
    <col min="711" max="711" width="11.140625" customWidth="1"/>
    <col min="712" max="712" width="52.42578125" customWidth="1"/>
    <col min="713" max="714" width="19.140625" customWidth="1"/>
    <col min="715" max="715" width="15.140625" customWidth="1"/>
    <col min="716" max="716" width="15.28515625" customWidth="1"/>
    <col min="717" max="717" width="14.42578125" customWidth="1"/>
    <col min="718" max="718" width="12.7109375" bestFit="1" customWidth="1"/>
    <col min="719" max="719" width="14.7109375" customWidth="1"/>
    <col min="720" max="720" width="15.140625" customWidth="1"/>
    <col min="721" max="721" width="15.7109375" customWidth="1"/>
    <col min="722" max="722" width="16" customWidth="1"/>
    <col min="723" max="723" width="13.7109375" customWidth="1"/>
    <col min="724" max="724" width="16" customWidth="1"/>
    <col min="725" max="725" width="15.42578125" customWidth="1"/>
    <col min="726" max="726" width="14" customWidth="1"/>
    <col min="727" max="727" width="14.5703125" customWidth="1"/>
    <col min="728" max="728" width="14.7109375" customWidth="1"/>
    <col min="729" max="729" width="13.28515625" customWidth="1"/>
    <col min="730" max="730" width="16.7109375" customWidth="1"/>
    <col min="731" max="731" width="16.42578125" customWidth="1"/>
    <col min="732" max="732" width="17.140625" customWidth="1"/>
    <col min="733" max="733" width="18" customWidth="1"/>
    <col min="734" max="734" width="16.28515625" customWidth="1"/>
    <col min="735" max="735" width="15.85546875" customWidth="1"/>
    <col min="736" max="736" width="21.7109375" customWidth="1"/>
    <col min="737" max="737" width="15" customWidth="1"/>
    <col min="738" max="738" width="14.7109375" customWidth="1"/>
    <col min="967" max="967" width="11.140625" customWidth="1"/>
    <col min="968" max="968" width="52.42578125" customWidth="1"/>
    <col min="969" max="970" width="19.140625" customWidth="1"/>
    <col min="971" max="971" width="15.140625" customWidth="1"/>
    <col min="972" max="972" width="15.28515625" customWidth="1"/>
    <col min="973" max="973" width="14.42578125" customWidth="1"/>
    <col min="974" max="974" width="12.7109375" bestFit="1" customWidth="1"/>
    <col min="975" max="975" width="14.7109375" customWidth="1"/>
    <col min="976" max="976" width="15.140625" customWidth="1"/>
    <col min="977" max="977" width="15.7109375" customWidth="1"/>
    <col min="978" max="978" width="16" customWidth="1"/>
    <col min="979" max="979" width="13.7109375" customWidth="1"/>
    <col min="980" max="980" width="16" customWidth="1"/>
    <col min="981" max="981" width="15.42578125" customWidth="1"/>
    <col min="982" max="982" width="14" customWidth="1"/>
    <col min="983" max="983" width="14.5703125" customWidth="1"/>
    <col min="984" max="984" width="14.7109375" customWidth="1"/>
    <col min="985" max="985" width="13.28515625" customWidth="1"/>
    <col min="986" max="986" width="16.7109375" customWidth="1"/>
    <col min="987" max="987" width="16.42578125" customWidth="1"/>
    <col min="988" max="988" width="17.140625" customWidth="1"/>
    <col min="989" max="989" width="18" customWidth="1"/>
    <col min="990" max="990" width="16.28515625" customWidth="1"/>
    <col min="991" max="991" width="15.85546875" customWidth="1"/>
    <col min="992" max="992" width="21.7109375" customWidth="1"/>
    <col min="993" max="993" width="15" customWidth="1"/>
    <col min="994" max="994" width="14.7109375" customWidth="1"/>
    <col min="1223" max="1223" width="11.140625" customWidth="1"/>
    <col min="1224" max="1224" width="52.42578125" customWidth="1"/>
    <col min="1225" max="1226" width="19.140625" customWidth="1"/>
    <col min="1227" max="1227" width="15.140625" customWidth="1"/>
    <col min="1228" max="1228" width="15.28515625" customWidth="1"/>
    <col min="1229" max="1229" width="14.42578125" customWidth="1"/>
    <col min="1230" max="1230" width="12.7109375" bestFit="1" customWidth="1"/>
    <col min="1231" max="1231" width="14.7109375" customWidth="1"/>
    <col min="1232" max="1232" width="15.140625" customWidth="1"/>
    <col min="1233" max="1233" width="15.7109375" customWidth="1"/>
    <col min="1234" max="1234" width="16" customWidth="1"/>
    <col min="1235" max="1235" width="13.7109375" customWidth="1"/>
    <col min="1236" max="1236" width="16" customWidth="1"/>
    <col min="1237" max="1237" width="15.42578125" customWidth="1"/>
    <col min="1238" max="1238" width="14" customWidth="1"/>
    <col min="1239" max="1239" width="14.5703125" customWidth="1"/>
    <col min="1240" max="1240" width="14.7109375" customWidth="1"/>
    <col min="1241" max="1241" width="13.28515625" customWidth="1"/>
    <col min="1242" max="1242" width="16.7109375" customWidth="1"/>
    <col min="1243" max="1243" width="16.42578125" customWidth="1"/>
    <col min="1244" max="1244" width="17.140625" customWidth="1"/>
    <col min="1245" max="1245" width="18" customWidth="1"/>
    <col min="1246" max="1246" width="16.28515625" customWidth="1"/>
    <col min="1247" max="1247" width="15.85546875" customWidth="1"/>
    <col min="1248" max="1248" width="21.7109375" customWidth="1"/>
    <col min="1249" max="1249" width="15" customWidth="1"/>
    <col min="1250" max="1250" width="14.7109375" customWidth="1"/>
    <col min="1479" max="1479" width="11.140625" customWidth="1"/>
    <col min="1480" max="1480" width="52.42578125" customWidth="1"/>
    <col min="1481" max="1482" width="19.140625" customWidth="1"/>
    <col min="1483" max="1483" width="15.140625" customWidth="1"/>
    <col min="1484" max="1484" width="15.28515625" customWidth="1"/>
    <col min="1485" max="1485" width="14.42578125" customWidth="1"/>
    <col min="1486" max="1486" width="12.7109375" bestFit="1" customWidth="1"/>
    <col min="1487" max="1487" width="14.7109375" customWidth="1"/>
    <col min="1488" max="1488" width="15.140625" customWidth="1"/>
    <col min="1489" max="1489" width="15.7109375" customWidth="1"/>
    <col min="1490" max="1490" width="16" customWidth="1"/>
    <col min="1491" max="1491" width="13.7109375" customWidth="1"/>
    <col min="1492" max="1492" width="16" customWidth="1"/>
    <col min="1493" max="1493" width="15.42578125" customWidth="1"/>
    <col min="1494" max="1494" width="14" customWidth="1"/>
    <col min="1495" max="1495" width="14.5703125" customWidth="1"/>
    <col min="1496" max="1496" width="14.7109375" customWidth="1"/>
    <col min="1497" max="1497" width="13.28515625" customWidth="1"/>
    <col min="1498" max="1498" width="16.7109375" customWidth="1"/>
    <col min="1499" max="1499" width="16.42578125" customWidth="1"/>
    <col min="1500" max="1500" width="17.140625" customWidth="1"/>
    <col min="1501" max="1501" width="18" customWidth="1"/>
    <col min="1502" max="1502" width="16.28515625" customWidth="1"/>
    <col min="1503" max="1503" width="15.85546875" customWidth="1"/>
    <col min="1504" max="1504" width="21.7109375" customWidth="1"/>
    <col min="1505" max="1505" width="15" customWidth="1"/>
    <col min="1506" max="1506" width="14.7109375" customWidth="1"/>
    <col min="1735" max="1735" width="11.140625" customWidth="1"/>
    <col min="1736" max="1736" width="52.42578125" customWidth="1"/>
    <col min="1737" max="1738" width="19.140625" customWidth="1"/>
    <col min="1739" max="1739" width="15.140625" customWidth="1"/>
    <col min="1740" max="1740" width="15.28515625" customWidth="1"/>
    <col min="1741" max="1741" width="14.42578125" customWidth="1"/>
    <col min="1742" max="1742" width="12.7109375" bestFit="1" customWidth="1"/>
    <col min="1743" max="1743" width="14.7109375" customWidth="1"/>
    <col min="1744" max="1744" width="15.140625" customWidth="1"/>
    <col min="1745" max="1745" width="15.7109375" customWidth="1"/>
    <col min="1746" max="1746" width="16" customWidth="1"/>
    <col min="1747" max="1747" width="13.7109375" customWidth="1"/>
    <col min="1748" max="1748" width="16" customWidth="1"/>
    <col min="1749" max="1749" width="15.42578125" customWidth="1"/>
    <col min="1750" max="1750" width="14" customWidth="1"/>
    <col min="1751" max="1751" width="14.5703125" customWidth="1"/>
    <col min="1752" max="1752" width="14.7109375" customWidth="1"/>
    <col min="1753" max="1753" width="13.28515625" customWidth="1"/>
    <col min="1754" max="1754" width="16.7109375" customWidth="1"/>
    <col min="1755" max="1755" width="16.42578125" customWidth="1"/>
    <col min="1756" max="1756" width="17.140625" customWidth="1"/>
    <col min="1757" max="1757" width="18" customWidth="1"/>
    <col min="1758" max="1758" width="16.28515625" customWidth="1"/>
    <col min="1759" max="1759" width="15.85546875" customWidth="1"/>
    <col min="1760" max="1760" width="21.7109375" customWidth="1"/>
    <col min="1761" max="1761" width="15" customWidth="1"/>
    <col min="1762" max="1762" width="14.7109375" customWidth="1"/>
    <col min="1991" max="1991" width="11.140625" customWidth="1"/>
    <col min="1992" max="1992" width="52.42578125" customWidth="1"/>
    <col min="1993" max="1994" width="19.140625" customWidth="1"/>
    <col min="1995" max="1995" width="15.140625" customWidth="1"/>
    <col min="1996" max="1996" width="15.28515625" customWidth="1"/>
    <col min="1997" max="1997" width="14.42578125" customWidth="1"/>
    <col min="1998" max="1998" width="12.7109375" bestFit="1" customWidth="1"/>
    <col min="1999" max="1999" width="14.7109375" customWidth="1"/>
    <col min="2000" max="2000" width="15.140625" customWidth="1"/>
    <col min="2001" max="2001" width="15.7109375" customWidth="1"/>
    <col min="2002" max="2002" width="16" customWidth="1"/>
    <col min="2003" max="2003" width="13.7109375" customWidth="1"/>
    <col min="2004" max="2004" width="16" customWidth="1"/>
    <col min="2005" max="2005" width="15.42578125" customWidth="1"/>
    <col min="2006" max="2006" width="14" customWidth="1"/>
    <col min="2007" max="2007" width="14.5703125" customWidth="1"/>
    <col min="2008" max="2008" width="14.7109375" customWidth="1"/>
    <col min="2009" max="2009" width="13.28515625" customWidth="1"/>
    <col min="2010" max="2010" width="16.7109375" customWidth="1"/>
    <col min="2011" max="2011" width="16.42578125" customWidth="1"/>
    <col min="2012" max="2012" width="17.140625" customWidth="1"/>
    <col min="2013" max="2013" width="18" customWidth="1"/>
    <col min="2014" max="2014" width="16.28515625" customWidth="1"/>
    <col min="2015" max="2015" width="15.85546875" customWidth="1"/>
    <col min="2016" max="2016" width="21.7109375" customWidth="1"/>
    <col min="2017" max="2017" width="15" customWidth="1"/>
    <col min="2018" max="2018" width="14.7109375" customWidth="1"/>
    <col min="2247" max="2247" width="11.140625" customWidth="1"/>
    <col min="2248" max="2248" width="52.42578125" customWidth="1"/>
    <col min="2249" max="2250" width="19.140625" customWidth="1"/>
    <col min="2251" max="2251" width="15.140625" customWidth="1"/>
    <col min="2252" max="2252" width="15.28515625" customWidth="1"/>
    <col min="2253" max="2253" width="14.42578125" customWidth="1"/>
    <col min="2254" max="2254" width="12.7109375" bestFit="1" customWidth="1"/>
    <col min="2255" max="2255" width="14.7109375" customWidth="1"/>
    <col min="2256" max="2256" width="15.140625" customWidth="1"/>
    <col min="2257" max="2257" width="15.7109375" customWidth="1"/>
    <col min="2258" max="2258" width="16" customWidth="1"/>
    <col min="2259" max="2259" width="13.7109375" customWidth="1"/>
    <col min="2260" max="2260" width="16" customWidth="1"/>
    <col min="2261" max="2261" width="15.42578125" customWidth="1"/>
    <col min="2262" max="2262" width="14" customWidth="1"/>
    <col min="2263" max="2263" width="14.5703125" customWidth="1"/>
    <col min="2264" max="2264" width="14.7109375" customWidth="1"/>
    <col min="2265" max="2265" width="13.28515625" customWidth="1"/>
    <col min="2266" max="2266" width="16.7109375" customWidth="1"/>
    <col min="2267" max="2267" width="16.42578125" customWidth="1"/>
    <col min="2268" max="2268" width="17.140625" customWidth="1"/>
    <col min="2269" max="2269" width="18" customWidth="1"/>
    <col min="2270" max="2270" width="16.28515625" customWidth="1"/>
    <col min="2271" max="2271" width="15.85546875" customWidth="1"/>
    <col min="2272" max="2272" width="21.7109375" customWidth="1"/>
    <col min="2273" max="2273" width="15" customWidth="1"/>
    <col min="2274" max="2274" width="14.7109375" customWidth="1"/>
    <col min="2503" max="2503" width="11.140625" customWidth="1"/>
    <col min="2504" max="2504" width="52.42578125" customWidth="1"/>
    <col min="2505" max="2506" width="19.140625" customWidth="1"/>
    <col min="2507" max="2507" width="15.140625" customWidth="1"/>
    <col min="2508" max="2508" width="15.28515625" customWidth="1"/>
    <col min="2509" max="2509" width="14.42578125" customWidth="1"/>
    <col min="2510" max="2510" width="12.7109375" bestFit="1" customWidth="1"/>
    <col min="2511" max="2511" width="14.7109375" customWidth="1"/>
    <col min="2512" max="2512" width="15.140625" customWidth="1"/>
    <col min="2513" max="2513" width="15.7109375" customWidth="1"/>
    <col min="2514" max="2514" width="16" customWidth="1"/>
    <col min="2515" max="2515" width="13.7109375" customWidth="1"/>
    <col min="2516" max="2516" width="16" customWidth="1"/>
    <col min="2517" max="2517" width="15.42578125" customWidth="1"/>
    <col min="2518" max="2518" width="14" customWidth="1"/>
    <col min="2519" max="2519" width="14.5703125" customWidth="1"/>
    <col min="2520" max="2520" width="14.7109375" customWidth="1"/>
    <col min="2521" max="2521" width="13.28515625" customWidth="1"/>
    <col min="2522" max="2522" width="16.7109375" customWidth="1"/>
    <col min="2523" max="2523" width="16.42578125" customWidth="1"/>
    <col min="2524" max="2524" width="17.140625" customWidth="1"/>
    <col min="2525" max="2525" width="18" customWidth="1"/>
    <col min="2526" max="2526" width="16.28515625" customWidth="1"/>
    <col min="2527" max="2527" width="15.85546875" customWidth="1"/>
    <col min="2528" max="2528" width="21.7109375" customWidth="1"/>
    <col min="2529" max="2529" width="15" customWidth="1"/>
    <col min="2530" max="2530" width="14.7109375" customWidth="1"/>
    <col min="2759" max="2759" width="11.140625" customWidth="1"/>
    <col min="2760" max="2760" width="52.42578125" customWidth="1"/>
    <col min="2761" max="2762" width="19.140625" customWidth="1"/>
    <col min="2763" max="2763" width="15.140625" customWidth="1"/>
    <col min="2764" max="2764" width="15.28515625" customWidth="1"/>
    <col min="2765" max="2765" width="14.42578125" customWidth="1"/>
    <col min="2766" max="2766" width="12.7109375" bestFit="1" customWidth="1"/>
    <col min="2767" max="2767" width="14.7109375" customWidth="1"/>
    <col min="2768" max="2768" width="15.140625" customWidth="1"/>
    <col min="2769" max="2769" width="15.7109375" customWidth="1"/>
    <col min="2770" max="2770" width="16" customWidth="1"/>
    <col min="2771" max="2771" width="13.7109375" customWidth="1"/>
    <col min="2772" max="2772" width="16" customWidth="1"/>
    <col min="2773" max="2773" width="15.42578125" customWidth="1"/>
    <col min="2774" max="2774" width="14" customWidth="1"/>
    <col min="2775" max="2775" width="14.5703125" customWidth="1"/>
    <col min="2776" max="2776" width="14.7109375" customWidth="1"/>
    <col min="2777" max="2777" width="13.28515625" customWidth="1"/>
    <col min="2778" max="2778" width="16.7109375" customWidth="1"/>
    <col min="2779" max="2779" width="16.42578125" customWidth="1"/>
    <col min="2780" max="2780" width="17.140625" customWidth="1"/>
    <col min="2781" max="2781" width="18" customWidth="1"/>
    <col min="2782" max="2782" width="16.28515625" customWidth="1"/>
    <col min="2783" max="2783" width="15.85546875" customWidth="1"/>
    <col min="2784" max="2784" width="21.7109375" customWidth="1"/>
    <col min="2785" max="2785" width="15" customWidth="1"/>
    <col min="2786" max="2786" width="14.7109375" customWidth="1"/>
    <col min="3015" max="3015" width="11.140625" customWidth="1"/>
    <col min="3016" max="3016" width="52.42578125" customWidth="1"/>
    <col min="3017" max="3018" width="19.140625" customWidth="1"/>
    <col min="3019" max="3019" width="15.140625" customWidth="1"/>
    <col min="3020" max="3020" width="15.28515625" customWidth="1"/>
    <col min="3021" max="3021" width="14.42578125" customWidth="1"/>
    <col min="3022" max="3022" width="12.7109375" bestFit="1" customWidth="1"/>
    <col min="3023" max="3023" width="14.7109375" customWidth="1"/>
    <col min="3024" max="3024" width="15.140625" customWidth="1"/>
    <col min="3025" max="3025" width="15.7109375" customWidth="1"/>
    <col min="3026" max="3026" width="16" customWidth="1"/>
    <col min="3027" max="3027" width="13.7109375" customWidth="1"/>
    <col min="3028" max="3028" width="16" customWidth="1"/>
    <col min="3029" max="3029" width="15.42578125" customWidth="1"/>
    <col min="3030" max="3030" width="14" customWidth="1"/>
    <col min="3031" max="3031" width="14.5703125" customWidth="1"/>
    <col min="3032" max="3032" width="14.7109375" customWidth="1"/>
    <col min="3033" max="3033" width="13.28515625" customWidth="1"/>
    <col min="3034" max="3034" width="16.7109375" customWidth="1"/>
    <col min="3035" max="3035" width="16.42578125" customWidth="1"/>
    <col min="3036" max="3036" width="17.140625" customWidth="1"/>
    <col min="3037" max="3037" width="18" customWidth="1"/>
    <col min="3038" max="3038" width="16.28515625" customWidth="1"/>
    <col min="3039" max="3039" width="15.85546875" customWidth="1"/>
    <col min="3040" max="3040" width="21.7109375" customWidth="1"/>
    <col min="3041" max="3041" width="15" customWidth="1"/>
    <col min="3042" max="3042" width="14.7109375" customWidth="1"/>
    <col min="3271" max="3271" width="11.140625" customWidth="1"/>
    <col min="3272" max="3272" width="52.42578125" customWidth="1"/>
    <col min="3273" max="3274" width="19.140625" customWidth="1"/>
    <col min="3275" max="3275" width="15.140625" customWidth="1"/>
    <col min="3276" max="3276" width="15.28515625" customWidth="1"/>
    <col min="3277" max="3277" width="14.42578125" customWidth="1"/>
    <col min="3278" max="3278" width="12.7109375" bestFit="1" customWidth="1"/>
    <col min="3279" max="3279" width="14.7109375" customWidth="1"/>
    <col min="3280" max="3280" width="15.140625" customWidth="1"/>
    <col min="3281" max="3281" width="15.7109375" customWidth="1"/>
    <col min="3282" max="3282" width="16" customWidth="1"/>
    <col min="3283" max="3283" width="13.7109375" customWidth="1"/>
    <col min="3284" max="3284" width="16" customWidth="1"/>
    <col min="3285" max="3285" width="15.42578125" customWidth="1"/>
    <col min="3286" max="3286" width="14" customWidth="1"/>
    <col min="3287" max="3287" width="14.5703125" customWidth="1"/>
    <col min="3288" max="3288" width="14.7109375" customWidth="1"/>
    <col min="3289" max="3289" width="13.28515625" customWidth="1"/>
    <col min="3290" max="3290" width="16.7109375" customWidth="1"/>
    <col min="3291" max="3291" width="16.42578125" customWidth="1"/>
    <col min="3292" max="3292" width="17.140625" customWidth="1"/>
    <col min="3293" max="3293" width="18" customWidth="1"/>
    <col min="3294" max="3294" width="16.28515625" customWidth="1"/>
    <col min="3295" max="3295" width="15.85546875" customWidth="1"/>
    <col min="3296" max="3296" width="21.7109375" customWidth="1"/>
    <col min="3297" max="3297" width="15" customWidth="1"/>
    <col min="3298" max="3298" width="14.7109375" customWidth="1"/>
    <col min="3527" max="3527" width="11.140625" customWidth="1"/>
    <col min="3528" max="3528" width="52.42578125" customWidth="1"/>
    <col min="3529" max="3530" width="19.140625" customWidth="1"/>
    <col min="3531" max="3531" width="15.140625" customWidth="1"/>
    <col min="3532" max="3532" width="15.28515625" customWidth="1"/>
    <col min="3533" max="3533" width="14.42578125" customWidth="1"/>
    <col min="3534" max="3534" width="12.7109375" bestFit="1" customWidth="1"/>
    <col min="3535" max="3535" width="14.7109375" customWidth="1"/>
    <col min="3536" max="3536" width="15.140625" customWidth="1"/>
    <col min="3537" max="3537" width="15.7109375" customWidth="1"/>
    <col min="3538" max="3538" width="16" customWidth="1"/>
    <col min="3539" max="3539" width="13.7109375" customWidth="1"/>
    <col min="3540" max="3540" width="16" customWidth="1"/>
    <col min="3541" max="3541" width="15.42578125" customWidth="1"/>
    <col min="3542" max="3542" width="14" customWidth="1"/>
    <col min="3543" max="3543" width="14.5703125" customWidth="1"/>
    <col min="3544" max="3544" width="14.7109375" customWidth="1"/>
    <col min="3545" max="3545" width="13.28515625" customWidth="1"/>
    <col min="3546" max="3546" width="16.7109375" customWidth="1"/>
    <col min="3547" max="3547" width="16.42578125" customWidth="1"/>
    <col min="3548" max="3548" width="17.140625" customWidth="1"/>
    <col min="3549" max="3549" width="18" customWidth="1"/>
    <col min="3550" max="3550" width="16.28515625" customWidth="1"/>
    <col min="3551" max="3551" width="15.85546875" customWidth="1"/>
    <col min="3552" max="3552" width="21.7109375" customWidth="1"/>
    <col min="3553" max="3553" width="15" customWidth="1"/>
    <col min="3554" max="3554" width="14.7109375" customWidth="1"/>
    <col min="3783" max="3783" width="11.140625" customWidth="1"/>
    <col min="3784" max="3784" width="52.42578125" customWidth="1"/>
    <col min="3785" max="3786" width="19.140625" customWidth="1"/>
    <col min="3787" max="3787" width="15.140625" customWidth="1"/>
    <col min="3788" max="3788" width="15.28515625" customWidth="1"/>
    <col min="3789" max="3789" width="14.42578125" customWidth="1"/>
    <col min="3790" max="3790" width="12.7109375" bestFit="1" customWidth="1"/>
    <col min="3791" max="3791" width="14.7109375" customWidth="1"/>
    <col min="3792" max="3792" width="15.140625" customWidth="1"/>
    <col min="3793" max="3793" width="15.7109375" customWidth="1"/>
    <col min="3794" max="3794" width="16" customWidth="1"/>
    <col min="3795" max="3795" width="13.7109375" customWidth="1"/>
    <col min="3796" max="3796" width="16" customWidth="1"/>
    <col min="3797" max="3797" width="15.42578125" customWidth="1"/>
    <col min="3798" max="3798" width="14" customWidth="1"/>
    <col min="3799" max="3799" width="14.5703125" customWidth="1"/>
    <col min="3800" max="3800" width="14.7109375" customWidth="1"/>
    <col min="3801" max="3801" width="13.28515625" customWidth="1"/>
    <col min="3802" max="3802" width="16.7109375" customWidth="1"/>
    <col min="3803" max="3803" width="16.42578125" customWidth="1"/>
    <col min="3804" max="3804" width="17.140625" customWidth="1"/>
    <col min="3805" max="3805" width="18" customWidth="1"/>
    <col min="3806" max="3806" width="16.28515625" customWidth="1"/>
    <col min="3807" max="3807" width="15.85546875" customWidth="1"/>
    <col min="3808" max="3808" width="21.7109375" customWidth="1"/>
    <col min="3809" max="3809" width="15" customWidth="1"/>
    <col min="3810" max="3810" width="14.7109375" customWidth="1"/>
    <col min="4039" max="4039" width="11.140625" customWidth="1"/>
    <col min="4040" max="4040" width="52.42578125" customWidth="1"/>
    <col min="4041" max="4042" width="19.140625" customWidth="1"/>
    <col min="4043" max="4043" width="15.140625" customWidth="1"/>
    <col min="4044" max="4044" width="15.28515625" customWidth="1"/>
    <col min="4045" max="4045" width="14.42578125" customWidth="1"/>
    <col min="4046" max="4046" width="12.7109375" bestFit="1" customWidth="1"/>
    <col min="4047" max="4047" width="14.7109375" customWidth="1"/>
    <col min="4048" max="4048" width="15.140625" customWidth="1"/>
    <col min="4049" max="4049" width="15.7109375" customWidth="1"/>
    <col min="4050" max="4050" width="16" customWidth="1"/>
    <col min="4051" max="4051" width="13.7109375" customWidth="1"/>
    <col min="4052" max="4052" width="16" customWidth="1"/>
    <col min="4053" max="4053" width="15.42578125" customWidth="1"/>
    <col min="4054" max="4054" width="14" customWidth="1"/>
    <col min="4055" max="4055" width="14.5703125" customWidth="1"/>
    <col min="4056" max="4056" width="14.7109375" customWidth="1"/>
    <col min="4057" max="4057" width="13.28515625" customWidth="1"/>
    <col min="4058" max="4058" width="16.7109375" customWidth="1"/>
    <col min="4059" max="4059" width="16.42578125" customWidth="1"/>
    <col min="4060" max="4060" width="17.140625" customWidth="1"/>
    <col min="4061" max="4061" width="18" customWidth="1"/>
    <col min="4062" max="4062" width="16.28515625" customWidth="1"/>
    <col min="4063" max="4063" width="15.85546875" customWidth="1"/>
    <col min="4064" max="4064" width="21.7109375" customWidth="1"/>
    <col min="4065" max="4065" width="15" customWidth="1"/>
    <col min="4066" max="4066" width="14.7109375" customWidth="1"/>
    <col min="4295" max="4295" width="11.140625" customWidth="1"/>
    <col min="4296" max="4296" width="52.42578125" customWidth="1"/>
    <col min="4297" max="4298" width="19.140625" customWidth="1"/>
    <col min="4299" max="4299" width="15.140625" customWidth="1"/>
    <col min="4300" max="4300" width="15.28515625" customWidth="1"/>
    <col min="4301" max="4301" width="14.42578125" customWidth="1"/>
    <col min="4302" max="4302" width="12.7109375" bestFit="1" customWidth="1"/>
    <col min="4303" max="4303" width="14.7109375" customWidth="1"/>
    <col min="4304" max="4304" width="15.140625" customWidth="1"/>
    <col min="4305" max="4305" width="15.7109375" customWidth="1"/>
    <col min="4306" max="4306" width="16" customWidth="1"/>
    <col min="4307" max="4307" width="13.7109375" customWidth="1"/>
    <col min="4308" max="4308" width="16" customWidth="1"/>
    <col min="4309" max="4309" width="15.42578125" customWidth="1"/>
    <col min="4310" max="4310" width="14" customWidth="1"/>
    <col min="4311" max="4311" width="14.5703125" customWidth="1"/>
    <col min="4312" max="4312" width="14.7109375" customWidth="1"/>
    <col min="4313" max="4313" width="13.28515625" customWidth="1"/>
    <col min="4314" max="4314" width="16.7109375" customWidth="1"/>
    <col min="4315" max="4315" width="16.42578125" customWidth="1"/>
    <col min="4316" max="4316" width="17.140625" customWidth="1"/>
    <col min="4317" max="4317" width="18" customWidth="1"/>
    <col min="4318" max="4318" width="16.28515625" customWidth="1"/>
    <col min="4319" max="4319" width="15.85546875" customWidth="1"/>
    <col min="4320" max="4320" width="21.7109375" customWidth="1"/>
    <col min="4321" max="4321" width="15" customWidth="1"/>
    <col min="4322" max="4322" width="14.7109375" customWidth="1"/>
    <col min="4551" max="4551" width="11.140625" customWidth="1"/>
    <col min="4552" max="4552" width="52.42578125" customWidth="1"/>
    <col min="4553" max="4554" width="19.140625" customWidth="1"/>
    <col min="4555" max="4555" width="15.140625" customWidth="1"/>
    <col min="4556" max="4556" width="15.28515625" customWidth="1"/>
    <col min="4557" max="4557" width="14.42578125" customWidth="1"/>
    <col min="4558" max="4558" width="12.7109375" bestFit="1" customWidth="1"/>
    <col min="4559" max="4559" width="14.7109375" customWidth="1"/>
    <col min="4560" max="4560" width="15.140625" customWidth="1"/>
    <col min="4561" max="4561" width="15.7109375" customWidth="1"/>
    <col min="4562" max="4562" width="16" customWidth="1"/>
    <col min="4563" max="4563" width="13.7109375" customWidth="1"/>
    <col min="4564" max="4564" width="16" customWidth="1"/>
    <col min="4565" max="4565" width="15.42578125" customWidth="1"/>
    <col min="4566" max="4566" width="14" customWidth="1"/>
    <col min="4567" max="4567" width="14.5703125" customWidth="1"/>
    <col min="4568" max="4568" width="14.7109375" customWidth="1"/>
    <col min="4569" max="4569" width="13.28515625" customWidth="1"/>
    <col min="4570" max="4570" width="16.7109375" customWidth="1"/>
    <col min="4571" max="4571" width="16.42578125" customWidth="1"/>
    <col min="4572" max="4572" width="17.140625" customWidth="1"/>
    <col min="4573" max="4573" width="18" customWidth="1"/>
    <col min="4574" max="4574" width="16.28515625" customWidth="1"/>
    <col min="4575" max="4575" width="15.85546875" customWidth="1"/>
    <col min="4576" max="4576" width="21.7109375" customWidth="1"/>
    <col min="4577" max="4577" width="15" customWidth="1"/>
    <col min="4578" max="4578" width="14.7109375" customWidth="1"/>
    <col min="4807" max="4807" width="11.140625" customWidth="1"/>
    <col min="4808" max="4808" width="52.42578125" customWidth="1"/>
    <col min="4809" max="4810" width="19.140625" customWidth="1"/>
    <col min="4811" max="4811" width="15.140625" customWidth="1"/>
    <col min="4812" max="4812" width="15.28515625" customWidth="1"/>
    <col min="4813" max="4813" width="14.42578125" customWidth="1"/>
    <col min="4814" max="4814" width="12.7109375" bestFit="1" customWidth="1"/>
    <col min="4815" max="4815" width="14.7109375" customWidth="1"/>
    <col min="4816" max="4816" width="15.140625" customWidth="1"/>
    <col min="4817" max="4817" width="15.7109375" customWidth="1"/>
    <col min="4818" max="4818" width="16" customWidth="1"/>
    <col min="4819" max="4819" width="13.7109375" customWidth="1"/>
    <col min="4820" max="4820" width="16" customWidth="1"/>
    <col min="4821" max="4821" width="15.42578125" customWidth="1"/>
    <col min="4822" max="4822" width="14" customWidth="1"/>
    <col min="4823" max="4823" width="14.5703125" customWidth="1"/>
    <col min="4824" max="4824" width="14.7109375" customWidth="1"/>
    <col min="4825" max="4825" width="13.28515625" customWidth="1"/>
    <col min="4826" max="4826" width="16.7109375" customWidth="1"/>
    <col min="4827" max="4827" width="16.42578125" customWidth="1"/>
    <col min="4828" max="4828" width="17.140625" customWidth="1"/>
    <col min="4829" max="4829" width="18" customWidth="1"/>
    <col min="4830" max="4830" width="16.28515625" customWidth="1"/>
    <col min="4831" max="4831" width="15.85546875" customWidth="1"/>
    <col min="4832" max="4832" width="21.7109375" customWidth="1"/>
    <col min="4833" max="4833" width="15" customWidth="1"/>
    <col min="4834" max="4834" width="14.7109375" customWidth="1"/>
    <col min="5063" max="5063" width="11.140625" customWidth="1"/>
    <col min="5064" max="5064" width="52.42578125" customWidth="1"/>
    <col min="5065" max="5066" width="19.140625" customWidth="1"/>
    <col min="5067" max="5067" width="15.140625" customWidth="1"/>
    <col min="5068" max="5068" width="15.28515625" customWidth="1"/>
    <col min="5069" max="5069" width="14.42578125" customWidth="1"/>
    <col min="5070" max="5070" width="12.7109375" bestFit="1" customWidth="1"/>
    <col min="5071" max="5071" width="14.7109375" customWidth="1"/>
    <col min="5072" max="5072" width="15.140625" customWidth="1"/>
    <col min="5073" max="5073" width="15.7109375" customWidth="1"/>
    <col min="5074" max="5074" width="16" customWidth="1"/>
    <col min="5075" max="5075" width="13.7109375" customWidth="1"/>
    <col min="5076" max="5076" width="16" customWidth="1"/>
    <col min="5077" max="5077" width="15.42578125" customWidth="1"/>
    <col min="5078" max="5078" width="14" customWidth="1"/>
    <col min="5079" max="5079" width="14.5703125" customWidth="1"/>
    <col min="5080" max="5080" width="14.7109375" customWidth="1"/>
    <col min="5081" max="5081" width="13.28515625" customWidth="1"/>
    <col min="5082" max="5082" width="16.7109375" customWidth="1"/>
    <col min="5083" max="5083" width="16.42578125" customWidth="1"/>
    <col min="5084" max="5084" width="17.140625" customWidth="1"/>
    <col min="5085" max="5085" width="18" customWidth="1"/>
    <col min="5086" max="5086" width="16.28515625" customWidth="1"/>
    <col min="5087" max="5087" width="15.85546875" customWidth="1"/>
    <col min="5088" max="5088" width="21.7109375" customWidth="1"/>
    <col min="5089" max="5089" width="15" customWidth="1"/>
    <col min="5090" max="5090" width="14.7109375" customWidth="1"/>
    <col min="5319" max="5319" width="11.140625" customWidth="1"/>
    <col min="5320" max="5320" width="52.42578125" customWidth="1"/>
    <col min="5321" max="5322" width="19.140625" customWidth="1"/>
    <col min="5323" max="5323" width="15.140625" customWidth="1"/>
    <col min="5324" max="5324" width="15.28515625" customWidth="1"/>
    <col min="5325" max="5325" width="14.42578125" customWidth="1"/>
    <col min="5326" max="5326" width="12.7109375" bestFit="1" customWidth="1"/>
    <col min="5327" max="5327" width="14.7109375" customWidth="1"/>
    <col min="5328" max="5328" width="15.140625" customWidth="1"/>
    <col min="5329" max="5329" width="15.7109375" customWidth="1"/>
    <col min="5330" max="5330" width="16" customWidth="1"/>
    <col min="5331" max="5331" width="13.7109375" customWidth="1"/>
    <col min="5332" max="5332" width="16" customWidth="1"/>
    <col min="5333" max="5333" width="15.42578125" customWidth="1"/>
    <col min="5334" max="5334" width="14" customWidth="1"/>
    <col min="5335" max="5335" width="14.5703125" customWidth="1"/>
    <col min="5336" max="5336" width="14.7109375" customWidth="1"/>
    <col min="5337" max="5337" width="13.28515625" customWidth="1"/>
    <col min="5338" max="5338" width="16.7109375" customWidth="1"/>
    <col min="5339" max="5339" width="16.42578125" customWidth="1"/>
    <col min="5340" max="5340" width="17.140625" customWidth="1"/>
    <col min="5341" max="5341" width="18" customWidth="1"/>
    <col min="5342" max="5342" width="16.28515625" customWidth="1"/>
    <col min="5343" max="5343" width="15.85546875" customWidth="1"/>
    <col min="5344" max="5344" width="21.7109375" customWidth="1"/>
    <col min="5345" max="5345" width="15" customWidth="1"/>
    <col min="5346" max="5346" width="14.7109375" customWidth="1"/>
    <col min="5575" max="5575" width="11.140625" customWidth="1"/>
    <col min="5576" max="5576" width="52.42578125" customWidth="1"/>
    <col min="5577" max="5578" width="19.140625" customWidth="1"/>
    <col min="5579" max="5579" width="15.140625" customWidth="1"/>
    <col min="5580" max="5580" width="15.28515625" customWidth="1"/>
    <col min="5581" max="5581" width="14.42578125" customWidth="1"/>
    <col min="5582" max="5582" width="12.7109375" bestFit="1" customWidth="1"/>
    <col min="5583" max="5583" width="14.7109375" customWidth="1"/>
    <col min="5584" max="5584" width="15.140625" customWidth="1"/>
    <col min="5585" max="5585" width="15.7109375" customWidth="1"/>
    <col min="5586" max="5586" width="16" customWidth="1"/>
    <col min="5587" max="5587" width="13.7109375" customWidth="1"/>
    <col min="5588" max="5588" width="16" customWidth="1"/>
    <col min="5589" max="5589" width="15.42578125" customWidth="1"/>
    <col min="5590" max="5590" width="14" customWidth="1"/>
    <col min="5591" max="5591" width="14.5703125" customWidth="1"/>
    <col min="5592" max="5592" width="14.7109375" customWidth="1"/>
    <col min="5593" max="5593" width="13.28515625" customWidth="1"/>
    <col min="5594" max="5594" width="16.7109375" customWidth="1"/>
    <col min="5595" max="5595" width="16.42578125" customWidth="1"/>
    <col min="5596" max="5596" width="17.140625" customWidth="1"/>
    <col min="5597" max="5597" width="18" customWidth="1"/>
    <col min="5598" max="5598" width="16.28515625" customWidth="1"/>
    <col min="5599" max="5599" width="15.85546875" customWidth="1"/>
    <col min="5600" max="5600" width="21.7109375" customWidth="1"/>
    <col min="5601" max="5601" width="15" customWidth="1"/>
    <col min="5602" max="5602" width="14.7109375" customWidth="1"/>
    <col min="5831" max="5831" width="11.140625" customWidth="1"/>
    <col min="5832" max="5832" width="52.42578125" customWidth="1"/>
    <col min="5833" max="5834" width="19.140625" customWidth="1"/>
    <col min="5835" max="5835" width="15.140625" customWidth="1"/>
    <col min="5836" max="5836" width="15.28515625" customWidth="1"/>
    <col min="5837" max="5837" width="14.42578125" customWidth="1"/>
    <col min="5838" max="5838" width="12.7109375" bestFit="1" customWidth="1"/>
    <col min="5839" max="5839" width="14.7109375" customWidth="1"/>
    <col min="5840" max="5840" width="15.140625" customWidth="1"/>
    <col min="5841" max="5841" width="15.7109375" customWidth="1"/>
    <col min="5842" max="5842" width="16" customWidth="1"/>
    <col min="5843" max="5843" width="13.7109375" customWidth="1"/>
    <col min="5844" max="5844" width="16" customWidth="1"/>
    <col min="5845" max="5845" width="15.42578125" customWidth="1"/>
    <col min="5846" max="5846" width="14" customWidth="1"/>
    <col min="5847" max="5847" width="14.5703125" customWidth="1"/>
    <col min="5848" max="5848" width="14.7109375" customWidth="1"/>
    <col min="5849" max="5849" width="13.28515625" customWidth="1"/>
    <col min="5850" max="5850" width="16.7109375" customWidth="1"/>
    <col min="5851" max="5851" width="16.42578125" customWidth="1"/>
    <col min="5852" max="5852" width="17.140625" customWidth="1"/>
    <col min="5853" max="5853" width="18" customWidth="1"/>
    <col min="5854" max="5854" width="16.28515625" customWidth="1"/>
    <col min="5855" max="5855" width="15.85546875" customWidth="1"/>
    <col min="5856" max="5856" width="21.7109375" customWidth="1"/>
    <col min="5857" max="5857" width="15" customWidth="1"/>
    <col min="5858" max="5858" width="14.7109375" customWidth="1"/>
    <col min="6087" max="6087" width="11.140625" customWidth="1"/>
    <col min="6088" max="6088" width="52.42578125" customWidth="1"/>
    <col min="6089" max="6090" width="19.140625" customWidth="1"/>
    <col min="6091" max="6091" width="15.140625" customWidth="1"/>
    <col min="6092" max="6092" width="15.28515625" customWidth="1"/>
    <col min="6093" max="6093" width="14.42578125" customWidth="1"/>
    <col min="6094" max="6094" width="12.7109375" bestFit="1" customWidth="1"/>
    <col min="6095" max="6095" width="14.7109375" customWidth="1"/>
    <col min="6096" max="6096" width="15.140625" customWidth="1"/>
    <col min="6097" max="6097" width="15.7109375" customWidth="1"/>
    <col min="6098" max="6098" width="16" customWidth="1"/>
    <col min="6099" max="6099" width="13.7109375" customWidth="1"/>
    <col min="6100" max="6100" width="16" customWidth="1"/>
    <col min="6101" max="6101" width="15.42578125" customWidth="1"/>
    <col min="6102" max="6102" width="14" customWidth="1"/>
    <col min="6103" max="6103" width="14.5703125" customWidth="1"/>
    <col min="6104" max="6104" width="14.7109375" customWidth="1"/>
    <col min="6105" max="6105" width="13.28515625" customWidth="1"/>
    <col min="6106" max="6106" width="16.7109375" customWidth="1"/>
    <col min="6107" max="6107" width="16.42578125" customWidth="1"/>
    <col min="6108" max="6108" width="17.140625" customWidth="1"/>
    <col min="6109" max="6109" width="18" customWidth="1"/>
    <col min="6110" max="6110" width="16.28515625" customWidth="1"/>
    <col min="6111" max="6111" width="15.85546875" customWidth="1"/>
    <col min="6112" max="6112" width="21.7109375" customWidth="1"/>
    <col min="6113" max="6113" width="15" customWidth="1"/>
    <col min="6114" max="6114" width="14.7109375" customWidth="1"/>
    <col min="6343" max="6343" width="11.140625" customWidth="1"/>
    <col min="6344" max="6344" width="52.42578125" customWidth="1"/>
    <col min="6345" max="6346" width="19.140625" customWidth="1"/>
    <col min="6347" max="6347" width="15.140625" customWidth="1"/>
    <col min="6348" max="6348" width="15.28515625" customWidth="1"/>
    <col min="6349" max="6349" width="14.42578125" customWidth="1"/>
    <col min="6350" max="6350" width="12.7109375" bestFit="1" customWidth="1"/>
    <col min="6351" max="6351" width="14.7109375" customWidth="1"/>
    <col min="6352" max="6352" width="15.140625" customWidth="1"/>
    <col min="6353" max="6353" width="15.7109375" customWidth="1"/>
    <col min="6354" max="6354" width="16" customWidth="1"/>
    <col min="6355" max="6355" width="13.7109375" customWidth="1"/>
    <col min="6356" max="6356" width="16" customWidth="1"/>
    <col min="6357" max="6357" width="15.42578125" customWidth="1"/>
    <col min="6358" max="6358" width="14" customWidth="1"/>
    <col min="6359" max="6359" width="14.5703125" customWidth="1"/>
    <col min="6360" max="6360" width="14.7109375" customWidth="1"/>
    <col min="6361" max="6361" width="13.28515625" customWidth="1"/>
    <col min="6362" max="6362" width="16.7109375" customWidth="1"/>
    <col min="6363" max="6363" width="16.42578125" customWidth="1"/>
    <col min="6364" max="6364" width="17.140625" customWidth="1"/>
    <col min="6365" max="6365" width="18" customWidth="1"/>
    <col min="6366" max="6366" width="16.28515625" customWidth="1"/>
    <col min="6367" max="6367" width="15.85546875" customWidth="1"/>
    <col min="6368" max="6368" width="21.7109375" customWidth="1"/>
    <col min="6369" max="6369" width="15" customWidth="1"/>
    <col min="6370" max="6370" width="14.7109375" customWidth="1"/>
    <col min="6599" max="6599" width="11.140625" customWidth="1"/>
    <col min="6600" max="6600" width="52.42578125" customWidth="1"/>
    <col min="6601" max="6602" width="19.140625" customWidth="1"/>
    <col min="6603" max="6603" width="15.140625" customWidth="1"/>
    <col min="6604" max="6604" width="15.28515625" customWidth="1"/>
    <col min="6605" max="6605" width="14.42578125" customWidth="1"/>
    <col min="6606" max="6606" width="12.7109375" bestFit="1" customWidth="1"/>
    <col min="6607" max="6607" width="14.7109375" customWidth="1"/>
    <col min="6608" max="6608" width="15.140625" customWidth="1"/>
    <col min="6609" max="6609" width="15.7109375" customWidth="1"/>
    <col min="6610" max="6610" width="16" customWidth="1"/>
    <col min="6611" max="6611" width="13.7109375" customWidth="1"/>
    <col min="6612" max="6612" width="16" customWidth="1"/>
    <col min="6613" max="6613" width="15.42578125" customWidth="1"/>
    <col min="6614" max="6614" width="14" customWidth="1"/>
    <col min="6615" max="6615" width="14.5703125" customWidth="1"/>
    <col min="6616" max="6616" width="14.7109375" customWidth="1"/>
    <col min="6617" max="6617" width="13.28515625" customWidth="1"/>
    <col min="6618" max="6618" width="16.7109375" customWidth="1"/>
    <col min="6619" max="6619" width="16.42578125" customWidth="1"/>
    <col min="6620" max="6620" width="17.140625" customWidth="1"/>
    <col min="6621" max="6621" width="18" customWidth="1"/>
    <col min="6622" max="6622" width="16.28515625" customWidth="1"/>
    <col min="6623" max="6623" width="15.85546875" customWidth="1"/>
    <col min="6624" max="6624" width="21.7109375" customWidth="1"/>
    <col min="6625" max="6625" width="15" customWidth="1"/>
    <col min="6626" max="6626" width="14.7109375" customWidth="1"/>
    <col min="6855" max="6855" width="11.140625" customWidth="1"/>
    <col min="6856" max="6856" width="52.42578125" customWidth="1"/>
    <col min="6857" max="6858" width="19.140625" customWidth="1"/>
    <col min="6859" max="6859" width="15.140625" customWidth="1"/>
    <col min="6860" max="6860" width="15.28515625" customWidth="1"/>
    <col min="6861" max="6861" width="14.42578125" customWidth="1"/>
    <col min="6862" max="6862" width="12.7109375" bestFit="1" customWidth="1"/>
    <col min="6863" max="6863" width="14.7109375" customWidth="1"/>
    <col min="6864" max="6864" width="15.140625" customWidth="1"/>
    <col min="6865" max="6865" width="15.7109375" customWidth="1"/>
    <col min="6866" max="6866" width="16" customWidth="1"/>
    <col min="6867" max="6867" width="13.7109375" customWidth="1"/>
    <col min="6868" max="6868" width="16" customWidth="1"/>
    <col min="6869" max="6869" width="15.42578125" customWidth="1"/>
    <col min="6870" max="6870" width="14" customWidth="1"/>
    <col min="6871" max="6871" width="14.5703125" customWidth="1"/>
    <col min="6872" max="6872" width="14.7109375" customWidth="1"/>
    <col min="6873" max="6873" width="13.28515625" customWidth="1"/>
    <col min="6874" max="6874" width="16.7109375" customWidth="1"/>
    <col min="6875" max="6875" width="16.42578125" customWidth="1"/>
    <col min="6876" max="6876" width="17.140625" customWidth="1"/>
    <col min="6877" max="6877" width="18" customWidth="1"/>
    <col min="6878" max="6878" width="16.28515625" customWidth="1"/>
    <col min="6879" max="6879" width="15.85546875" customWidth="1"/>
    <col min="6880" max="6880" width="21.7109375" customWidth="1"/>
    <col min="6881" max="6881" width="15" customWidth="1"/>
    <col min="6882" max="6882" width="14.7109375" customWidth="1"/>
    <col min="7111" max="7111" width="11.140625" customWidth="1"/>
    <col min="7112" max="7112" width="52.42578125" customWidth="1"/>
    <col min="7113" max="7114" width="19.140625" customWidth="1"/>
    <col min="7115" max="7115" width="15.140625" customWidth="1"/>
    <col min="7116" max="7116" width="15.28515625" customWidth="1"/>
    <col min="7117" max="7117" width="14.42578125" customWidth="1"/>
    <col min="7118" max="7118" width="12.7109375" bestFit="1" customWidth="1"/>
    <col min="7119" max="7119" width="14.7109375" customWidth="1"/>
    <col min="7120" max="7120" width="15.140625" customWidth="1"/>
    <col min="7121" max="7121" width="15.7109375" customWidth="1"/>
    <col min="7122" max="7122" width="16" customWidth="1"/>
    <col min="7123" max="7123" width="13.7109375" customWidth="1"/>
    <col min="7124" max="7124" width="16" customWidth="1"/>
    <col min="7125" max="7125" width="15.42578125" customWidth="1"/>
    <col min="7126" max="7126" width="14" customWidth="1"/>
    <col min="7127" max="7127" width="14.5703125" customWidth="1"/>
    <col min="7128" max="7128" width="14.7109375" customWidth="1"/>
    <col min="7129" max="7129" width="13.28515625" customWidth="1"/>
    <col min="7130" max="7130" width="16.7109375" customWidth="1"/>
    <col min="7131" max="7131" width="16.42578125" customWidth="1"/>
    <col min="7132" max="7132" width="17.140625" customWidth="1"/>
    <col min="7133" max="7133" width="18" customWidth="1"/>
    <col min="7134" max="7134" width="16.28515625" customWidth="1"/>
    <col min="7135" max="7135" width="15.85546875" customWidth="1"/>
    <col min="7136" max="7136" width="21.7109375" customWidth="1"/>
    <col min="7137" max="7137" width="15" customWidth="1"/>
    <col min="7138" max="7138" width="14.7109375" customWidth="1"/>
    <col min="7367" max="7367" width="11.140625" customWidth="1"/>
    <col min="7368" max="7368" width="52.42578125" customWidth="1"/>
    <col min="7369" max="7370" width="19.140625" customWidth="1"/>
    <col min="7371" max="7371" width="15.140625" customWidth="1"/>
    <col min="7372" max="7372" width="15.28515625" customWidth="1"/>
    <col min="7373" max="7373" width="14.42578125" customWidth="1"/>
    <col min="7374" max="7374" width="12.7109375" bestFit="1" customWidth="1"/>
    <col min="7375" max="7375" width="14.7109375" customWidth="1"/>
    <col min="7376" max="7376" width="15.140625" customWidth="1"/>
    <col min="7377" max="7377" width="15.7109375" customWidth="1"/>
    <col min="7378" max="7378" width="16" customWidth="1"/>
    <col min="7379" max="7379" width="13.7109375" customWidth="1"/>
    <col min="7380" max="7380" width="16" customWidth="1"/>
    <col min="7381" max="7381" width="15.42578125" customWidth="1"/>
    <col min="7382" max="7382" width="14" customWidth="1"/>
    <col min="7383" max="7383" width="14.5703125" customWidth="1"/>
    <col min="7384" max="7384" width="14.7109375" customWidth="1"/>
    <col min="7385" max="7385" width="13.28515625" customWidth="1"/>
    <col min="7386" max="7386" width="16.7109375" customWidth="1"/>
    <col min="7387" max="7387" width="16.42578125" customWidth="1"/>
    <col min="7388" max="7388" width="17.140625" customWidth="1"/>
    <col min="7389" max="7389" width="18" customWidth="1"/>
    <col min="7390" max="7390" width="16.28515625" customWidth="1"/>
    <col min="7391" max="7391" width="15.85546875" customWidth="1"/>
    <col min="7392" max="7392" width="21.7109375" customWidth="1"/>
    <col min="7393" max="7393" width="15" customWidth="1"/>
    <col min="7394" max="7394" width="14.7109375" customWidth="1"/>
    <col min="7623" max="7623" width="11.140625" customWidth="1"/>
    <col min="7624" max="7624" width="52.42578125" customWidth="1"/>
    <col min="7625" max="7626" width="19.140625" customWidth="1"/>
    <col min="7627" max="7627" width="15.140625" customWidth="1"/>
    <col min="7628" max="7628" width="15.28515625" customWidth="1"/>
    <col min="7629" max="7629" width="14.42578125" customWidth="1"/>
    <col min="7630" max="7630" width="12.7109375" bestFit="1" customWidth="1"/>
    <col min="7631" max="7631" width="14.7109375" customWidth="1"/>
    <col min="7632" max="7632" width="15.140625" customWidth="1"/>
    <col min="7633" max="7633" width="15.7109375" customWidth="1"/>
    <col min="7634" max="7634" width="16" customWidth="1"/>
    <col min="7635" max="7635" width="13.7109375" customWidth="1"/>
    <col min="7636" max="7636" width="16" customWidth="1"/>
    <col min="7637" max="7637" width="15.42578125" customWidth="1"/>
    <col min="7638" max="7638" width="14" customWidth="1"/>
    <col min="7639" max="7639" width="14.5703125" customWidth="1"/>
    <col min="7640" max="7640" width="14.7109375" customWidth="1"/>
    <col min="7641" max="7641" width="13.28515625" customWidth="1"/>
    <col min="7642" max="7642" width="16.7109375" customWidth="1"/>
    <col min="7643" max="7643" width="16.42578125" customWidth="1"/>
    <col min="7644" max="7644" width="17.140625" customWidth="1"/>
    <col min="7645" max="7645" width="18" customWidth="1"/>
    <col min="7646" max="7646" width="16.28515625" customWidth="1"/>
    <col min="7647" max="7647" width="15.85546875" customWidth="1"/>
    <col min="7648" max="7648" width="21.7109375" customWidth="1"/>
    <col min="7649" max="7649" width="15" customWidth="1"/>
    <col min="7650" max="7650" width="14.7109375" customWidth="1"/>
    <col min="7879" max="7879" width="11.140625" customWidth="1"/>
    <col min="7880" max="7880" width="52.42578125" customWidth="1"/>
    <col min="7881" max="7882" width="19.140625" customWidth="1"/>
    <col min="7883" max="7883" width="15.140625" customWidth="1"/>
    <col min="7884" max="7884" width="15.28515625" customWidth="1"/>
    <col min="7885" max="7885" width="14.42578125" customWidth="1"/>
    <col min="7886" max="7886" width="12.7109375" bestFit="1" customWidth="1"/>
    <col min="7887" max="7887" width="14.7109375" customWidth="1"/>
    <col min="7888" max="7888" width="15.140625" customWidth="1"/>
    <col min="7889" max="7889" width="15.7109375" customWidth="1"/>
    <col min="7890" max="7890" width="16" customWidth="1"/>
    <col min="7891" max="7891" width="13.7109375" customWidth="1"/>
    <col min="7892" max="7892" width="16" customWidth="1"/>
    <col min="7893" max="7893" width="15.42578125" customWidth="1"/>
    <col min="7894" max="7894" width="14" customWidth="1"/>
    <col min="7895" max="7895" width="14.5703125" customWidth="1"/>
    <col min="7896" max="7896" width="14.7109375" customWidth="1"/>
    <col min="7897" max="7897" width="13.28515625" customWidth="1"/>
    <col min="7898" max="7898" width="16.7109375" customWidth="1"/>
    <col min="7899" max="7899" width="16.42578125" customWidth="1"/>
    <col min="7900" max="7900" width="17.140625" customWidth="1"/>
    <col min="7901" max="7901" width="18" customWidth="1"/>
    <col min="7902" max="7902" width="16.28515625" customWidth="1"/>
    <col min="7903" max="7903" width="15.85546875" customWidth="1"/>
    <col min="7904" max="7904" width="21.7109375" customWidth="1"/>
    <col min="7905" max="7905" width="15" customWidth="1"/>
    <col min="7906" max="7906" width="14.7109375" customWidth="1"/>
    <col min="8135" max="8135" width="11.140625" customWidth="1"/>
    <col min="8136" max="8136" width="52.42578125" customWidth="1"/>
    <col min="8137" max="8138" width="19.140625" customWidth="1"/>
    <col min="8139" max="8139" width="15.140625" customWidth="1"/>
    <col min="8140" max="8140" width="15.28515625" customWidth="1"/>
    <col min="8141" max="8141" width="14.42578125" customWidth="1"/>
    <col min="8142" max="8142" width="12.7109375" bestFit="1" customWidth="1"/>
    <col min="8143" max="8143" width="14.7109375" customWidth="1"/>
    <col min="8144" max="8144" width="15.140625" customWidth="1"/>
    <col min="8145" max="8145" width="15.7109375" customWidth="1"/>
    <col min="8146" max="8146" width="16" customWidth="1"/>
    <col min="8147" max="8147" width="13.7109375" customWidth="1"/>
    <col min="8148" max="8148" width="16" customWidth="1"/>
    <col min="8149" max="8149" width="15.42578125" customWidth="1"/>
    <col min="8150" max="8150" width="14" customWidth="1"/>
    <col min="8151" max="8151" width="14.5703125" customWidth="1"/>
    <col min="8152" max="8152" width="14.7109375" customWidth="1"/>
    <col min="8153" max="8153" width="13.28515625" customWidth="1"/>
    <col min="8154" max="8154" width="16.7109375" customWidth="1"/>
    <col min="8155" max="8155" width="16.42578125" customWidth="1"/>
    <col min="8156" max="8156" width="17.140625" customWidth="1"/>
    <col min="8157" max="8157" width="18" customWidth="1"/>
    <col min="8158" max="8158" width="16.28515625" customWidth="1"/>
    <col min="8159" max="8159" width="15.85546875" customWidth="1"/>
    <col min="8160" max="8160" width="21.7109375" customWidth="1"/>
    <col min="8161" max="8161" width="15" customWidth="1"/>
    <col min="8162" max="8162" width="14.7109375" customWidth="1"/>
    <col min="8391" max="8391" width="11.140625" customWidth="1"/>
    <col min="8392" max="8392" width="52.42578125" customWidth="1"/>
    <col min="8393" max="8394" width="19.140625" customWidth="1"/>
    <col min="8395" max="8395" width="15.140625" customWidth="1"/>
    <col min="8396" max="8396" width="15.28515625" customWidth="1"/>
    <col min="8397" max="8397" width="14.42578125" customWidth="1"/>
    <col min="8398" max="8398" width="12.7109375" bestFit="1" customWidth="1"/>
    <col min="8399" max="8399" width="14.7109375" customWidth="1"/>
    <col min="8400" max="8400" width="15.140625" customWidth="1"/>
    <col min="8401" max="8401" width="15.7109375" customWidth="1"/>
    <col min="8402" max="8402" width="16" customWidth="1"/>
    <col min="8403" max="8403" width="13.7109375" customWidth="1"/>
    <col min="8404" max="8404" width="16" customWidth="1"/>
    <col min="8405" max="8405" width="15.42578125" customWidth="1"/>
    <col min="8406" max="8406" width="14" customWidth="1"/>
    <col min="8407" max="8407" width="14.5703125" customWidth="1"/>
    <col min="8408" max="8408" width="14.7109375" customWidth="1"/>
    <col min="8409" max="8409" width="13.28515625" customWidth="1"/>
    <col min="8410" max="8410" width="16.7109375" customWidth="1"/>
    <col min="8411" max="8411" width="16.42578125" customWidth="1"/>
    <col min="8412" max="8412" width="17.140625" customWidth="1"/>
    <col min="8413" max="8413" width="18" customWidth="1"/>
    <col min="8414" max="8414" width="16.28515625" customWidth="1"/>
    <col min="8415" max="8415" width="15.85546875" customWidth="1"/>
    <col min="8416" max="8416" width="21.7109375" customWidth="1"/>
    <col min="8417" max="8417" width="15" customWidth="1"/>
    <col min="8418" max="8418" width="14.7109375" customWidth="1"/>
    <col min="8647" max="8647" width="11.140625" customWidth="1"/>
    <col min="8648" max="8648" width="52.42578125" customWidth="1"/>
    <col min="8649" max="8650" width="19.140625" customWidth="1"/>
    <col min="8651" max="8651" width="15.140625" customWidth="1"/>
    <col min="8652" max="8652" width="15.28515625" customWidth="1"/>
    <col min="8653" max="8653" width="14.42578125" customWidth="1"/>
    <col min="8654" max="8654" width="12.7109375" bestFit="1" customWidth="1"/>
    <col min="8655" max="8655" width="14.7109375" customWidth="1"/>
    <col min="8656" max="8656" width="15.140625" customWidth="1"/>
    <col min="8657" max="8657" width="15.7109375" customWidth="1"/>
    <col min="8658" max="8658" width="16" customWidth="1"/>
    <col min="8659" max="8659" width="13.7109375" customWidth="1"/>
    <col min="8660" max="8660" width="16" customWidth="1"/>
    <col min="8661" max="8661" width="15.42578125" customWidth="1"/>
    <col min="8662" max="8662" width="14" customWidth="1"/>
    <col min="8663" max="8663" width="14.5703125" customWidth="1"/>
    <col min="8664" max="8664" width="14.7109375" customWidth="1"/>
    <col min="8665" max="8665" width="13.28515625" customWidth="1"/>
    <col min="8666" max="8666" width="16.7109375" customWidth="1"/>
    <col min="8667" max="8667" width="16.42578125" customWidth="1"/>
    <col min="8668" max="8668" width="17.140625" customWidth="1"/>
    <col min="8669" max="8669" width="18" customWidth="1"/>
    <col min="8670" max="8670" width="16.28515625" customWidth="1"/>
    <col min="8671" max="8671" width="15.85546875" customWidth="1"/>
    <col min="8672" max="8672" width="21.7109375" customWidth="1"/>
    <col min="8673" max="8673" width="15" customWidth="1"/>
    <col min="8674" max="8674" width="14.7109375" customWidth="1"/>
    <col min="8903" max="8903" width="11.140625" customWidth="1"/>
    <col min="8904" max="8904" width="52.42578125" customWidth="1"/>
    <col min="8905" max="8906" width="19.140625" customWidth="1"/>
    <col min="8907" max="8907" width="15.140625" customWidth="1"/>
    <col min="8908" max="8908" width="15.28515625" customWidth="1"/>
    <col min="8909" max="8909" width="14.42578125" customWidth="1"/>
    <col min="8910" max="8910" width="12.7109375" bestFit="1" customWidth="1"/>
    <col min="8911" max="8911" width="14.7109375" customWidth="1"/>
    <col min="8912" max="8912" width="15.140625" customWidth="1"/>
    <col min="8913" max="8913" width="15.7109375" customWidth="1"/>
    <col min="8914" max="8914" width="16" customWidth="1"/>
    <col min="8915" max="8915" width="13.7109375" customWidth="1"/>
    <col min="8916" max="8916" width="16" customWidth="1"/>
    <col min="8917" max="8917" width="15.42578125" customWidth="1"/>
    <col min="8918" max="8918" width="14" customWidth="1"/>
    <col min="8919" max="8919" width="14.5703125" customWidth="1"/>
    <col min="8920" max="8920" width="14.7109375" customWidth="1"/>
    <col min="8921" max="8921" width="13.28515625" customWidth="1"/>
    <col min="8922" max="8922" width="16.7109375" customWidth="1"/>
    <col min="8923" max="8923" width="16.42578125" customWidth="1"/>
    <col min="8924" max="8924" width="17.140625" customWidth="1"/>
    <col min="8925" max="8925" width="18" customWidth="1"/>
    <col min="8926" max="8926" width="16.28515625" customWidth="1"/>
    <col min="8927" max="8927" width="15.85546875" customWidth="1"/>
    <col min="8928" max="8928" width="21.7109375" customWidth="1"/>
    <col min="8929" max="8929" width="15" customWidth="1"/>
    <col min="8930" max="8930" width="14.7109375" customWidth="1"/>
    <col min="9159" max="9159" width="11.140625" customWidth="1"/>
    <col min="9160" max="9160" width="52.42578125" customWidth="1"/>
    <col min="9161" max="9162" width="19.140625" customWidth="1"/>
    <col min="9163" max="9163" width="15.140625" customWidth="1"/>
    <col min="9164" max="9164" width="15.28515625" customWidth="1"/>
    <col min="9165" max="9165" width="14.42578125" customWidth="1"/>
    <col min="9166" max="9166" width="12.7109375" bestFit="1" customWidth="1"/>
    <col min="9167" max="9167" width="14.7109375" customWidth="1"/>
    <col min="9168" max="9168" width="15.140625" customWidth="1"/>
    <col min="9169" max="9169" width="15.7109375" customWidth="1"/>
    <col min="9170" max="9170" width="16" customWidth="1"/>
    <col min="9171" max="9171" width="13.7109375" customWidth="1"/>
    <col min="9172" max="9172" width="16" customWidth="1"/>
    <col min="9173" max="9173" width="15.42578125" customWidth="1"/>
    <col min="9174" max="9174" width="14" customWidth="1"/>
    <col min="9175" max="9175" width="14.5703125" customWidth="1"/>
    <col min="9176" max="9176" width="14.7109375" customWidth="1"/>
    <col min="9177" max="9177" width="13.28515625" customWidth="1"/>
    <col min="9178" max="9178" width="16.7109375" customWidth="1"/>
    <col min="9179" max="9179" width="16.42578125" customWidth="1"/>
    <col min="9180" max="9180" width="17.140625" customWidth="1"/>
    <col min="9181" max="9181" width="18" customWidth="1"/>
    <col min="9182" max="9182" width="16.28515625" customWidth="1"/>
    <col min="9183" max="9183" width="15.85546875" customWidth="1"/>
    <col min="9184" max="9184" width="21.7109375" customWidth="1"/>
    <col min="9185" max="9185" width="15" customWidth="1"/>
    <col min="9186" max="9186" width="14.7109375" customWidth="1"/>
    <col min="9415" max="9415" width="11.140625" customWidth="1"/>
    <col min="9416" max="9416" width="52.42578125" customWidth="1"/>
    <col min="9417" max="9418" width="19.140625" customWidth="1"/>
    <col min="9419" max="9419" width="15.140625" customWidth="1"/>
    <col min="9420" max="9420" width="15.28515625" customWidth="1"/>
    <col min="9421" max="9421" width="14.42578125" customWidth="1"/>
    <col min="9422" max="9422" width="12.7109375" bestFit="1" customWidth="1"/>
    <col min="9423" max="9423" width="14.7109375" customWidth="1"/>
    <col min="9424" max="9424" width="15.140625" customWidth="1"/>
    <col min="9425" max="9425" width="15.7109375" customWidth="1"/>
    <col min="9426" max="9426" width="16" customWidth="1"/>
    <col min="9427" max="9427" width="13.7109375" customWidth="1"/>
    <col min="9428" max="9428" width="16" customWidth="1"/>
    <col min="9429" max="9429" width="15.42578125" customWidth="1"/>
    <col min="9430" max="9430" width="14" customWidth="1"/>
    <col min="9431" max="9431" width="14.5703125" customWidth="1"/>
    <col min="9432" max="9432" width="14.7109375" customWidth="1"/>
    <col min="9433" max="9433" width="13.28515625" customWidth="1"/>
    <col min="9434" max="9434" width="16.7109375" customWidth="1"/>
    <col min="9435" max="9435" width="16.42578125" customWidth="1"/>
    <col min="9436" max="9436" width="17.140625" customWidth="1"/>
    <col min="9437" max="9437" width="18" customWidth="1"/>
    <col min="9438" max="9438" width="16.28515625" customWidth="1"/>
    <col min="9439" max="9439" width="15.85546875" customWidth="1"/>
    <col min="9440" max="9440" width="21.7109375" customWidth="1"/>
    <col min="9441" max="9441" width="15" customWidth="1"/>
    <col min="9442" max="9442" width="14.7109375" customWidth="1"/>
    <col min="9671" max="9671" width="11.140625" customWidth="1"/>
    <col min="9672" max="9672" width="52.42578125" customWidth="1"/>
    <col min="9673" max="9674" width="19.140625" customWidth="1"/>
    <col min="9675" max="9675" width="15.140625" customWidth="1"/>
    <col min="9676" max="9676" width="15.28515625" customWidth="1"/>
    <col min="9677" max="9677" width="14.42578125" customWidth="1"/>
    <col min="9678" max="9678" width="12.7109375" bestFit="1" customWidth="1"/>
    <col min="9679" max="9679" width="14.7109375" customWidth="1"/>
    <col min="9680" max="9680" width="15.140625" customWidth="1"/>
    <col min="9681" max="9681" width="15.7109375" customWidth="1"/>
    <col min="9682" max="9682" width="16" customWidth="1"/>
    <col min="9683" max="9683" width="13.7109375" customWidth="1"/>
    <col min="9684" max="9684" width="16" customWidth="1"/>
    <col min="9685" max="9685" width="15.42578125" customWidth="1"/>
    <col min="9686" max="9686" width="14" customWidth="1"/>
    <col min="9687" max="9687" width="14.5703125" customWidth="1"/>
    <col min="9688" max="9688" width="14.7109375" customWidth="1"/>
    <col min="9689" max="9689" width="13.28515625" customWidth="1"/>
    <col min="9690" max="9690" width="16.7109375" customWidth="1"/>
    <col min="9691" max="9691" width="16.42578125" customWidth="1"/>
    <col min="9692" max="9692" width="17.140625" customWidth="1"/>
    <col min="9693" max="9693" width="18" customWidth="1"/>
    <col min="9694" max="9694" width="16.28515625" customWidth="1"/>
    <col min="9695" max="9695" width="15.85546875" customWidth="1"/>
    <col min="9696" max="9696" width="21.7109375" customWidth="1"/>
    <col min="9697" max="9697" width="15" customWidth="1"/>
    <col min="9698" max="9698" width="14.7109375" customWidth="1"/>
    <col min="9927" max="9927" width="11.140625" customWidth="1"/>
    <col min="9928" max="9928" width="52.42578125" customWidth="1"/>
    <col min="9929" max="9930" width="19.140625" customWidth="1"/>
    <col min="9931" max="9931" width="15.140625" customWidth="1"/>
    <col min="9932" max="9932" width="15.28515625" customWidth="1"/>
    <col min="9933" max="9933" width="14.42578125" customWidth="1"/>
    <col min="9934" max="9934" width="12.7109375" bestFit="1" customWidth="1"/>
    <col min="9935" max="9935" width="14.7109375" customWidth="1"/>
    <col min="9936" max="9936" width="15.140625" customWidth="1"/>
    <col min="9937" max="9937" width="15.7109375" customWidth="1"/>
    <col min="9938" max="9938" width="16" customWidth="1"/>
    <col min="9939" max="9939" width="13.7109375" customWidth="1"/>
    <col min="9940" max="9940" width="16" customWidth="1"/>
    <col min="9941" max="9941" width="15.42578125" customWidth="1"/>
    <col min="9942" max="9942" width="14" customWidth="1"/>
    <col min="9943" max="9943" width="14.5703125" customWidth="1"/>
    <col min="9944" max="9944" width="14.7109375" customWidth="1"/>
    <col min="9945" max="9945" width="13.28515625" customWidth="1"/>
    <col min="9946" max="9946" width="16.7109375" customWidth="1"/>
    <col min="9947" max="9947" width="16.42578125" customWidth="1"/>
    <col min="9948" max="9948" width="17.140625" customWidth="1"/>
    <col min="9949" max="9949" width="18" customWidth="1"/>
    <col min="9950" max="9950" width="16.28515625" customWidth="1"/>
    <col min="9951" max="9951" width="15.85546875" customWidth="1"/>
    <col min="9952" max="9952" width="21.7109375" customWidth="1"/>
    <col min="9953" max="9953" width="15" customWidth="1"/>
    <col min="9954" max="9954" width="14.7109375" customWidth="1"/>
    <col min="10183" max="10183" width="11.140625" customWidth="1"/>
    <col min="10184" max="10184" width="52.42578125" customWidth="1"/>
    <col min="10185" max="10186" width="19.140625" customWidth="1"/>
    <col min="10187" max="10187" width="15.140625" customWidth="1"/>
    <col min="10188" max="10188" width="15.28515625" customWidth="1"/>
    <col min="10189" max="10189" width="14.42578125" customWidth="1"/>
    <col min="10190" max="10190" width="12.7109375" bestFit="1" customWidth="1"/>
    <col min="10191" max="10191" width="14.7109375" customWidth="1"/>
    <col min="10192" max="10192" width="15.140625" customWidth="1"/>
    <col min="10193" max="10193" width="15.7109375" customWidth="1"/>
    <col min="10194" max="10194" width="16" customWidth="1"/>
    <col min="10195" max="10195" width="13.7109375" customWidth="1"/>
    <col min="10196" max="10196" width="16" customWidth="1"/>
    <col min="10197" max="10197" width="15.42578125" customWidth="1"/>
    <col min="10198" max="10198" width="14" customWidth="1"/>
    <col min="10199" max="10199" width="14.5703125" customWidth="1"/>
    <col min="10200" max="10200" width="14.7109375" customWidth="1"/>
    <col min="10201" max="10201" width="13.28515625" customWidth="1"/>
    <col min="10202" max="10202" width="16.7109375" customWidth="1"/>
    <col min="10203" max="10203" width="16.42578125" customWidth="1"/>
    <col min="10204" max="10204" width="17.140625" customWidth="1"/>
    <col min="10205" max="10205" width="18" customWidth="1"/>
    <col min="10206" max="10206" width="16.28515625" customWidth="1"/>
    <col min="10207" max="10207" width="15.85546875" customWidth="1"/>
    <col min="10208" max="10208" width="21.7109375" customWidth="1"/>
    <col min="10209" max="10209" width="15" customWidth="1"/>
    <col min="10210" max="10210" width="14.7109375" customWidth="1"/>
    <col min="10439" max="10439" width="11.140625" customWidth="1"/>
    <col min="10440" max="10440" width="52.42578125" customWidth="1"/>
    <col min="10441" max="10442" width="19.140625" customWidth="1"/>
    <col min="10443" max="10443" width="15.140625" customWidth="1"/>
    <col min="10444" max="10444" width="15.28515625" customWidth="1"/>
    <col min="10445" max="10445" width="14.42578125" customWidth="1"/>
    <col min="10446" max="10446" width="12.7109375" bestFit="1" customWidth="1"/>
    <col min="10447" max="10447" width="14.7109375" customWidth="1"/>
    <col min="10448" max="10448" width="15.140625" customWidth="1"/>
    <col min="10449" max="10449" width="15.7109375" customWidth="1"/>
    <col min="10450" max="10450" width="16" customWidth="1"/>
    <col min="10451" max="10451" width="13.7109375" customWidth="1"/>
    <col min="10452" max="10452" width="16" customWidth="1"/>
    <col min="10453" max="10453" width="15.42578125" customWidth="1"/>
    <col min="10454" max="10454" width="14" customWidth="1"/>
    <col min="10455" max="10455" width="14.5703125" customWidth="1"/>
    <col min="10456" max="10456" width="14.7109375" customWidth="1"/>
    <col min="10457" max="10457" width="13.28515625" customWidth="1"/>
    <col min="10458" max="10458" width="16.7109375" customWidth="1"/>
    <col min="10459" max="10459" width="16.42578125" customWidth="1"/>
    <col min="10460" max="10460" width="17.140625" customWidth="1"/>
    <col min="10461" max="10461" width="18" customWidth="1"/>
    <col min="10462" max="10462" width="16.28515625" customWidth="1"/>
    <col min="10463" max="10463" width="15.85546875" customWidth="1"/>
    <col min="10464" max="10464" width="21.7109375" customWidth="1"/>
    <col min="10465" max="10465" width="15" customWidth="1"/>
    <col min="10466" max="10466" width="14.7109375" customWidth="1"/>
    <col min="10695" max="10695" width="11.140625" customWidth="1"/>
    <col min="10696" max="10696" width="52.42578125" customWidth="1"/>
    <col min="10697" max="10698" width="19.140625" customWidth="1"/>
    <col min="10699" max="10699" width="15.140625" customWidth="1"/>
    <col min="10700" max="10700" width="15.28515625" customWidth="1"/>
    <col min="10701" max="10701" width="14.42578125" customWidth="1"/>
    <col min="10702" max="10702" width="12.7109375" bestFit="1" customWidth="1"/>
    <col min="10703" max="10703" width="14.7109375" customWidth="1"/>
    <col min="10704" max="10704" width="15.140625" customWidth="1"/>
    <col min="10705" max="10705" width="15.7109375" customWidth="1"/>
    <col min="10706" max="10706" width="16" customWidth="1"/>
    <col min="10707" max="10707" width="13.7109375" customWidth="1"/>
    <col min="10708" max="10708" width="16" customWidth="1"/>
    <col min="10709" max="10709" width="15.42578125" customWidth="1"/>
    <col min="10710" max="10710" width="14" customWidth="1"/>
    <col min="10711" max="10711" width="14.5703125" customWidth="1"/>
    <col min="10712" max="10712" width="14.7109375" customWidth="1"/>
    <col min="10713" max="10713" width="13.28515625" customWidth="1"/>
    <col min="10714" max="10714" width="16.7109375" customWidth="1"/>
    <col min="10715" max="10715" width="16.42578125" customWidth="1"/>
    <col min="10716" max="10716" width="17.140625" customWidth="1"/>
    <col min="10717" max="10717" width="18" customWidth="1"/>
    <col min="10718" max="10718" width="16.28515625" customWidth="1"/>
    <col min="10719" max="10719" width="15.85546875" customWidth="1"/>
    <col min="10720" max="10720" width="21.7109375" customWidth="1"/>
    <col min="10721" max="10721" width="15" customWidth="1"/>
    <col min="10722" max="10722" width="14.7109375" customWidth="1"/>
    <col min="10951" max="10951" width="11.140625" customWidth="1"/>
    <col min="10952" max="10952" width="52.42578125" customWidth="1"/>
    <col min="10953" max="10954" width="19.140625" customWidth="1"/>
    <col min="10955" max="10955" width="15.140625" customWidth="1"/>
    <col min="10956" max="10956" width="15.28515625" customWidth="1"/>
    <col min="10957" max="10957" width="14.42578125" customWidth="1"/>
    <col min="10958" max="10958" width="12.7109375" bestFit="1" customWidth="1"/>
    <col min="10959" max="10959" width="14.7109375" customWidth="1"/>
    <col min="10960" max="10960" width="15.140625" customWidth="1"/>
    <col min="10961" max="10961" width="15.7109375" customWidth="1"/>
    <col min="10962" max="10962" width="16" customWidth="1"/>
    <col min="10963" max="10963" width="13.7109375" customWidth="1"/>
    <col min="10964" max="10964" width="16" customWidth="1"/>
    <col min="10965" max="10965" width="15.42578125" customWidth="1"/>
    <col min="10966" max="10966" width="14" customWidth="1"/>
    <col min="10967" max="10967" width="14.5703125" customWidth="1"/>
    <col min="10968" max="10968" width="14.7109375" customWidth="1"/>
    <col min="10969" max="10969" width="13.28515625" customWidth="1"/>
    <col min="10970" max="10970" width="16.7109375" customWidth="1"/>
    <col min="10971" max="10971" width="16.42578125" customWidth="1"/>
    <col min="10972" max="10972" width="17.140625" customWidth="1"/>
    <col min="10973" max="10973" width="18" customWidth="1"/>
    <col min="10974" max="10974" width="16.28515625" customWidth="1"/>
    <col min="10975" max="10975" width="15.85546875" customWidth="1"/>
    <col min="10976" max="10976" width="21.7109375" customWidth="1"/>
    <col min="10977" max="10977" width="15" customWidth="1"/>
    <col min="10978" max="10978" width="14.7109375" customWidth="1"/>
    <col min="11207" max="11207" width="11.140625" customWidth="1"/>
    <col min="11208" max="11208" width="52.42578125" customWidth="1"/>
    <col min="11209" max="11210" width="19.140625" customWidth="1"/>
    <col min="11211" max="11211" width="15.140625" customWidth="1"/>
    <col min="11212" max="11212" width="15.28515625" customWidth="1"/>
    <col min="11213" max="11213" width="14.42578125" customWidth="1"/>
    <col min="11214" max="11214" width="12.7109375" bestFit="1" customWidth="1"/>
    <col min="11215" max="11215" width="14.7109375" customWidth="1"/>
    <col min="11216" max="11216" width="15.140625" customWidth="1"/>
    <col min="11217" max="11217" width="15.7109375" customWidth="1"/>
    <col min="11218" max="11218" width="16" customWidth="1"/>
    <col min="11219" max="11219" width="13.7109375" customWidth="1"/>
    <col min="11220" max="11220" width="16" customWidth="1"/>
    <col min="11221" max="11221" width="15.42578125" customWidth="1"/>
    <col min="11222" max="11222" width="14" customWidth="1"/>
    <col min="11223" max="11223" width="14.5703125" customWidth="1"/>
    <col min="11224" max="11224" width="14.7109375" customWidth="1"/>
    <col min="11225" max="11225" width="13.28515625" customWidth="1"/>
    <col min="11226" max="11226" width="16.7109375" customWidth="1"/>
    <col min="11227" max="11227" width="16.42578125" customWidth="1"/>
    <col min="11228" max="11228" width="17.140625" customWidth="1"/>
    <col min="11229" max="11229" width="18" customWidth="1"/>
    <col min="11230" max="11230" width="16.28515625" customWidth="1"/>
    <col min="11231" max="11231" width="15.85546875" customWidth="1"/>
    <col min="11232" max="11232" width="21.7109375" customWidth="1"/>
    <col min="11233" max="11233" width="15" customWidth="1"/>
    <col min="11234" max="11234" width="14.7109375" customWidth="1"/>
    <col min="11463" max="11463" width="11.140625" customWidth="1"/>
    <col min="11464" max="11464" width="52.42578125" customWidth="1"/>
    <col min="11465" max="11466" width="19.140625" customWidth="1"/>
    <col min="11467" max="11467" width="15.140625" customWidth="1"/>
    <col min="11468" max="11468" width="15.28515625" customWidth="1"/>
    <col min="11469" max="11469" width="14.42578125" customWidth="1"/>
    <col min="11470" max="11470" width="12.7109375" bestFit="1" customWidth="1"/>
    <col min="11471" max="11471" width="14.7109375" customWidth="1"/>
    <col min="11472" max="11472" width="15.140625" customWidth="1"/>
    <col min="11473" max="11473" width="15.7109375" customWidth="1"/>
    <col min="11474" max="11474" width="16" customWidth="1"/>
    <col min="11475" max="11475" width="13.7109375" customWidth="1"/>
    <col min="11476" max="11476" width="16" customWidth="1"/>
    <col min="11477" max="11477" width="15.42578125" customWidth="1"/>
    <col min="11478" max="11478" width="14" customWidth="1"/>
    <col min="11479" max="11479" width="14.5703125" customWidth="1"/>
    <col min="11480" max="11480" width="14.7109375" customWidth="1"/>
    <col min="11481" max="11481" width="13.28515625" customWidth="1"/>
    <col min="11482" max="11482" width="16.7109375" customWidth="1"/>
    <col min="11483" max="11483" width="16.42578125" customWidth="1"/>
    <col min="11484" max="11484" width="17.140625" customWidth="1"/>
    <col min="11485" max="11485" width="18" customWidth="1"/>
    <col min="11486" max="11486" width="16.28515625" customWidth="1"/>
    <col min="11487" max="11487" width="15.85546875" customWidth="1"/>
    <col min="11488" max="11488" width="21.7109375" customWidth="1"/>
    <col min="11489" max="11489" width="15" customWidth="1"/>
    <col min="11490" max="11490" width="14.7109375" customWidth="1"/>
    <col min="11719" max="11719" width="11.140625" customWidth="1"/>
    <col min="11720" max="11720" width="52.42578125" customWidth="1"/>
    <col min="11721" max="11722" width="19.140625" customWidth="1"/>
    <col min="11723" max="11723" width="15.140625" customWidth="1"/>
    <col min="11724" max="11724" width="15.28515625" customWidth="1"/>
    <col min="11725" max="11725" width="14.42578125" customWidth="1"/>
    <col min="11726" max="11726" width="12.7109375" bestFit="1" customWidth="1"/>
    <col min="11727" max="11727" width="14.7109375" customWidth="1"/>
    <col min="11728" max="11728" width="15.140625" customWidth="1"/>
    <col min="11729" max="11729" width="15.7109375" customWidth="1"/>
    <col min="11730" max="11730" width="16" customWidth="1"/>
    <col min="11731" max="11731" width="13.7109375" customWidth="1"/>
    <col min="11732" max="11732" width="16" customWidth="1"/>
    <col min="11733" max="11733" width="15.42578125" customWidth="1"/>
    <col min="11734" max="11734" width="14" customWidth="1"/>
    <col min="11735" max="11735" width="14.5703125" customWidth="1"/>
    <col min="11736" max="11736" width="14.7109375" customWidth="1"/>
    <col min="11737" max="11737" width="13.28515625" customWidth="1"/>
    <col min="11738" max="11738" width="16.7109375" customWidth="1"/>
    <col min="11739" max="11739" width="16.42578125" customWidth="1"/>
    <col min="11740" max="11740" width="17.140625" customWidth="1"/>
    <col min="11741" max="11741" width="18" customWidth="1"/>
    <col min="11742" max="11742" width="16.28515625" customWidth="1"/>
    <col min="11743" max="11743" width="15.85546875" customWidth="1"/>
    <col min="11744" max="11744" width="21.7109375" customWidth="1"/>
    <col min="11745" max="11745" width="15" customWidth="1"/>
    <col min="11746" max="11746" width="14.7109375" customWidth="1"/>
    <col min="11975" max="11975" width="11.140625" customWidth="1"/>
    <col min="11976" max="11976" width="52.42578125" customWidth="1"/>
    <col min="11977" max="11978" width="19.140625" customWidth="1"/>
    <col min="11979" max="11979" width="15.140625" customWidth="1"/>
    <col min="11980" max="11980" width="15.28515625" customWidth="1"/>
    <col min="11981" max="11981" width="14.42578125" customWidth="1"/>
    <col min="11982" max="11982" width="12.7109375" bestFit="1" customWidth="1"/>
    <col min="11983" max="11983" width="14.7109375" customWidth="1"/>
    <col min="11984" max="11984" width="15.140625" customWidth="1"/>
    <col min="11985" max="11985" width="15.7109375" customWidth="1"/>
    <col min="11986" max="11986" width="16" customWidth="1"/>
    <col min="11987" max="11987" width="13.7109375" customWidth="1"/>
    <col min="11988" max="11988" width="16" customWidth="1"/>
    <col min="11989" max="11989" width="15.42578125" customWidth="1"/>
    <col min="11990" max="11990" width="14" customWidth="1"/>
    <col min="11991" max="11991" width="14.5703125" customWidth="1"/>
    <col min="11992" max="11992" width="14.7109375" customWidth="1"/>
    <col min="11993" max="11993" width="13.28515625" customWidth="1"/>
    <col min="11994" max="11994" width="16.7109375" customWidth="1"/>
    <col min="11995" max="11995" width="16.42578125" customWidth="1"/>
    <col min="11996" max="11996" width="17.140625" customWidth="1"/>
    <col min="11997" max="11997" width="18" customWidth="1"/>
    <col min="11998" max="11998" width="16.28515625" customWidth="1"/>
    <col min="11999" max="11999" width="15.85546875" customWidth="1"/>
    <col min="12000" max="12000" width="21.7109375" customWidth="1"/>
    <col min="12001" max="12001" width="15" customWidth="1"/>
    <col min="12002" max="12002" width="14.7109375" customWidth="1"/>
    <col min="12231" max="12231" width="11.140625" customWidth="1"/>
    <col min="12232" max="12232" width="52.42578125" customWidth="1"/>
    <col min="12233" max="12234" width="19.140625" customWidth="1"/>
    <col min="12235" max="12235" width="15.140625" customWidth="1"/>
    <col min="12236" max="12236" width="15.28515625" customWidth="1"/>
    <col min="12237" max="12237" width="14.42578125" customWidth="1"/>
    <col min="12238" max="12238" width="12.7109375" bestFit="1" customWidth="1"/>
    <col min="12239" max="12239" width="14.7109375" customWidth="1"/>
    <col min="12240" max="12240" width="15.140625" customWidth="1"/>
    <col min="12241" max="12241" width="15.7109375" customWidth="1"/>
    <col min="12242" max="12242" width="16" customWidth="1"/>
    <col min="12243" max="12243" width="13.7109375" customWidth="1"/>
    <col min="12244" max="12244" width="16" customWidth="1"/>
    <col min="12245" max="12245" width="15.42578125" customWidth="1"/>
    <col min="12246" max="12246" width="14" customWidth="1"/>
    <col min="12247" max="12247" width="14.5703125" customWidth="1"/>
    <col min="12248" max="12248" width="14.7109375" customWidth="1"/>
    <col min="12249" max="12249" width="13.28515625" customWidth="1"/>
    <col min="12250" max="12250" width="16.7109375" customWidth="1"/>
    <col min="12251" max="12251" width="16.42578125" customWidth="1"/>
    <col min="12252" max="12252" width="17.140625" customWidth="1"/>
    <col min="12253" max="12253" width="18" customWidth="1"/>
    <col min="12254" max="12254" width="16.28515625" customWidth="1"/>
    <col min="12255" max="12255" width="15.85546875" customWidth="1"/>
    <col min="12256" max="12256" width="21.7109375" customWidth="1"/>
    <col min="12257" max="12257" width="15" customWidth="1"/>
    <col min="12258" max="12258" width="14.7109375" customWidth="1"/>
    <col min="12487" max="12487" width="11.140625" customWidth="1"/>
    <col min="12488" max="12488" width="52.42578125" customWidth="1"/>
    <col min="12489" max="12490" width="19.140625" customWidth="1"/>
    <col min="12491" max="12491" width="15.140625" customWidth="1"/>
    <col min="12492" max="12492" width="15.28515625" customWidth="1"/>
    <col min="12493" max="12493" width="14.42578125" customWidth="1"/>
    <col min="12494" max="12494" width="12.7109375" bestFit="1" customWidth="1"/>
    <col min="12495" max="12495" width="14.7109375" customWidth="1"/>
    <col min="12496" max="12496" width="15.140625" customWidth="1"/>
    <col min="12497" max="12497" width="15.7109375" customWidth="1"/>
    <col min="12498" max="12498" width="16" customWidth="1"/>
    <col min="12499" max="12499" width="13.7109375" customWidth="1"/>
    <col min="12500" max="12500" width="16" customWidth="1"/>
    <col min="12501" max="12501" width="15.42578125" customWidth="1"/>
    <col min="12502" max="12502" width="14" customWidth="1"/>
    <col min="12503" max="12503" width="14.5703125" customWidth="1"/>
    <col min="12504" max="12504" width="14.7109375" customWidth="1"/>
    <col min="12505" max="12505" width="13.28515625" customWidth="1"/>
    <col min="12506" max="12506" width="16.7109375" customWidth="1"/>
    <col min="12507" max="12507" width="16.42578125" customWidth="1"/>
    <col min="12508" max="12508" width="17.140625" customWidth="1"/>
    <col min="12509" max="12509" width="18" customWidth="1"/>
    <col min="12510" max="12510" width="16.28515625" customWidth="1"/>
    <col min="12511" max="12511" width="15.85546875" customWidth="1"/>
    <col min="12512" max="12512" width="21.7109375" customWidth="1"/>
    <col min="12513" max="12513" width="15" customWidth="1"/>
    <col min="12514" max="12514" width="14.7109375" customWidth="1"/>
    <col min="12743" max="12743" width="11.140625" customWidth="1"/>
    <col min="12744" max="12744" width="52.42578125" customWidth="1"/>
    <col min="12745" max="12746" width="19.140625" customWidth="1"/>
    <col min="12747" max="12747" width="15.140625" customWidth="1"/>
    <col min="12748" max="12748" width="15.28515625" customWidth="1"/>
    <col min="12749" max="12749" width="14.42578125" customWidth="1"/>
    <col min="12750" max="12750" width="12.7109375" bestFit="1" customWidth="1"/>
    <col min="12751" max="12751" width="14.7109375" customWidth="1"/>
    <col min="12752" max="12752" width="15.140625" customWidth="1"/>
    <col min="12753" max="12753" width="15.7109375" customWidth="1"/>
    <col min="12754" max="12754" width="16" customWidth="1"/>
    <col min="12755" max="12755" width="13.7109375" customWidth="1"/>
    <col min="12756" max="12756" width="16" customWidth="1"/>
    <col min="12757" max="12757" width="15.42578125" customWidth="1"/>
    <col min="12758" max="12758" width="14" customWidth="1"/>
    <col min="12759" max="12759" width="14.5703125" customWidth="1"/>
    <col min="12760" max="12760" width="14.7109375" customWidth="1"/>
    <col min="12761" max="12761" width="13.28515625" customWidth="1"/>
    <col min="12762" max="12762" width="16.7109375" customWidth="1"/>
    <col min="12763" max="12763" width="16.42578125" customWidth="1"/>
    <col min="12764" max="12764" width="17.140625" customWidth="1"/>
    <col min="12765" max="12765" width="18" customWidth="1"/>
    <col min="12766" max="12766" width="16.28515625" customWidth="1"/>
    <col min="12767" max="12767" width="15.85546875" customWidth="1"/>
    <col min="12768" max="12768" width="21.7109375" customWidth="1"/>
    <col min="12769" max="12769" width="15" customWidth="1"/>
    <col min="12770" max="12770" width="14.7109375" customWidth="1"/>
    <col min="12999" max="12999" width="11.140625" customWidth="1"/>
    <col min="13000" max="13000" width="52.42578125" customWidth="1"/>
    <col min="13001" max="13002" width="19.140625" customWidth="1"/>
    <col min="13003" max="13003" width="15.140625" customWidth="1"/>
    <col min="13004" max="13004" width="15.28515625" customWidth="1"/>
    <col min="13005" max="13005" width="14.42578125" customWidth="1"/>
    <col min="13006" max="13006" width="12.7109375" bestFit="1" customWidth="1"/>
    <col min="13007" max="13007" width="14.7109375" customWidth="1"/>
    <col min="13008" max="13008" width="15.140625" customWidth="1"/>
    <col min="13009" max="13009" width="15.7109375" customWidth="1"/>
    <col min="13010" max="13010" width="16" customWidth="1"/>
    <col min="13011" max="13011" width="13.7109375" customWidth="1"/>
    <col min="13012" max="13012" width="16" customWidth="1"/>
    <col min="13013" max="13013" width="15.42578125" customWidth="1"/>
    <col min="13014" max="13014" width="14" customWidth="1"/>
    <col min="13015" max="13015" width="14.5703125" customWidth="1"/>
    <col min="13016" max="13016" width="14.7109375" customWidth="1"/>
    <col min="13017" max="13017" width="13.28515625" customWidth="1"/>
    <col min="13018" max="13018" width="16.7109375" customWidth="1"/>
    <col min="13019" max="13019" width="16.42578125" customWidth="1"/>
    <col min="13020" max="13020" width="17.140625" customWidth="1"/>
    <col min="13021" max="13021" width="18" customWidth="1"/>
    <col min="13022" max="13022" width="16.28515625" customWidth="1"/>
    <col min="13023" max="13023" width="15.85546875" customWidth="1"/>
    <col min="13024" max="13024" width="21.7109375" customWidth="1"/>
    <col min="13025" max="13025" width="15" customWidth="1"/>
    <col min="13026" max="13026" width="14.7109375" customWidth="1"/>
    <col min="13255" max="13255" width="11.140625" customWidth="1"/>
    <col min="13256" max="13256" width="52.42578125" customWidth="1"/>
    <col min="13257" max="13258" width="19.140625" customWidth="1"/>
    <col min="13259" max="13259" width="15.140625" customWidth="1"/>
    <col min="13260" max="13260" width="15.28515625" customWidth="1"/>
    <col min="13261" max="13261" width="14.42578125" customWidth="1"/>
    <col min="13262" max="13262" width="12.7109375" bestFit="1" customWidth="1"/>
    <col min="13263" max="13263" width="14.7109375" customWidth="1"/>
    <col min="13264" max="13264" width="15.140625" customWidth="1"/>
    <col min="13265" max="13265" width="15.7109375" customWidth="1"/>
    <col min="13266" max="13266" width="16" customWidth="1"/>
    <col min="13267" max="13267" width="13.7109375" customWidth="1"/>
    <col min="13268" max="13268" width="16" customWidth="1"/>
    <col min="13269" max="13269" width="15.42578125" customWidth="1"/>
    <col min="13270" max="13270" width="14" customWidth="1"/>
    <col min="13271" max="13271" width="14.5703125" customWidth="1"/>
    <col min="13272" max="13272" width="14.7109375" customWidth="1"/>
    <col min="13273" max="13273" width="13.28515625" customWidth="1"/>
    <col min="13274" max="13274" width="16.7109375" customWidth="1"/>
    <col min="13275" max="13275" width="16.42578125" customWidth="1"/>
    <col min="13276" max="13276" width="17.140625" customWidth="1"/>
    <col min="13277" max="13277" width="18" customWidth="1"/>
    <col min="13278" max="13278" width="16.28515625" customWidth="1"/>
    <col min="13279" max="13279" width="15.85546875" customWidth="1"/>
    <col min="13280" max="13280" width="21.7109375" customWidth="1"/>
    <col min="13281" max="13281" width="15" customWidth="1"/>
    <col min="13282" max="13282" width="14.7109375" customWidth="1"/>
    <col min="13511" max="13511" width="11.140625" customWidth="1"/>
    <col min="13512" max="13512" width="52.42578125" customWidth="1"/>
    <col min="13513" max="13514" width="19.140625" customWidth="1"/>
    <col min="13515" max="13515" width="15.140625" customWidth="1"/>
    <col min="13516" max="13516" width="15.28515625" customWidth="1"/>
    <col min="13517" max="13517" width="14.42578125" customWidth="1"/>
    <col min="13518" max="13518" width="12.7109375" bestFit="1" customWidth="1"/>
    <col min="13519" max="13519" width="14.7109375" customWidth="1"/>
    <col min="13520" max="13520" width="15.140625" customWidth="1"/>
    <col min="13521" max="13521" width="15.7109375" customWidth="1"/>
    <col min="13522" max="13522" width="16" customWidth="1"/>
    <col min="13523" max="13523" width="13.7109375" customWidth="1"/>
    <col min="13524" max="13524" width="16" customWidth="1"/>
    <col min="13525" max="13525" width="15.42578125" customWidth="1"/>
    <col min="13526" max="13526" width="14" customWidth="1"/>
    <col min="13527" max="13527" width="14.5703125" customWidth="1"/>
    <col min="13528" max="13528" width="14.7109375" customWidth="1"/>
    <col min="13529" max="13529" width="13.28515625" customWidth="1"/>
    <col min="13530" max="13530" width="16.7109375" customWidth="1"/>
    <col min="13531" max="13531" width="16.42578125" customWidth="1"/>
    <col min="13532" max="13532" width="17.140625" customWidth="1"/>
    <col min="13533" max="13533" width="18" customWidth="1"/>
    <col min="13534" max="13534" width="16.28515625" customWidth="1"/>
    <col min="13535" max="13535" width="15.85546875" customWidth="1"/>
    <col min="13536" max="13536" width="21.7109375" customWidth="1"/>
    <col min="13537" max="13537" width="15" customWidth="1"/>
    <col min="13538" max="13538" width="14.7109375" customWidth="1"/>
    <col min="13767" max="13767" width="11.140625" customWidth="1"/>
    <col min="13768" max="13768" width="52.42578125" customWidth="1"/>
    <col min="13769" max="13770" width="19.140625" customWidth="1"/>
    <col min="13771" max="13771" width="15.140625" customWidth="1"/>
    <col min="13772" max="13772" width="15.28515625" customWidth="1"/>
    <col min="13773" max="13773" width="14.42578125" customWidth="1"/>
    <col min="13774" max="13774" width="12.7109375" bestFit="1" customWidth="1"/>
    <col min="13775" max="13775" width="14.7109375" customWidth="1"/>
    <col min="13776" max="13776" width="15.140625" customWidth="1"/>
    <col min="13777" max="13777" width="15.7109375" customWidth="1"/>
    <col min="13778" max="13778" width="16" customWidth="1"/>
    <col min="13779" max="13779" width="13.7109375" customWidth="1"/>
    <col min="13780" max="13780" width="16" customWidth="1"/>
    <col min="13781" max="13781" width="15.42578125" customWidth="1"/>
    <col min="13782" max="13782" width="14" customWidth="1"/>
    <col min="13783" max="13783" width="14.5703125" customWidth="1"/>
    <col min="13784" max="13784" width="14.7109375" customWidth="1"/>
    <col min="13785" max="13785" width="13.28515625" customWidth="1"/>
    <col min="13786" max="13786" width="16.7109375" customWidth="1"/>
    <col min="13787" max="13787" width="16.42578125" customWidth="1"/>
    <col min="13788" max="13788" width="17.140625" customWidth="1"/>
    <col min="13789" max="13789" width="18" customWidth="1"/>
    <col min="13790" max="13790" width="16.28515625" customWidth="1"/>
    <col min="13791" max="13791" width="15.85546875" customWidth="1"/>
    <col min="13792" max="13792" width="21.7109375" customWidth="1"/>
    <col min="13793" max="13793" width="15" customWidth="1"/>
    <col min="13794" max="13794" width="14.7109375" customWidth="1"/>
    <col min="14023" max="14023" width="11.140625" customWidth="1"/>
    <col min="14024" max="14024" width="52.42578125" customWidth="1"/>
    <col min="14025" max="14026" width="19.140625" customWidth="1"/>
    <col min="14027" max="14027" width="15.140625" customWidth="1"/>
    <col min="14028" max="14028" width="15.28515625" customWidth="1"/>
    <col min="14029" max="14029" width="14.42578125" customWidth="1"/>
    <col min="14030" max="14030" width="12.7109375" bestFit="1" customWidth="1"/>
    <col min="14031" max="14031" width="14.7109375" customWidth="1"/>
    <col min="14032" max="14032" width="15.140625" customWidth="1"/>
    <col min="14033" max="14033" width="15.7109375" customWidth="1"/>
    <col min="14034" max="14034" width="16" customWidth="1"/>
    <col min="14035" max="14035" width="13.7109375" customWidth="1"/>
    <col min="14036" max="14036" width="16" customWidth="1"/>
    <col min="14037" max="14037" width="15.42578125" customWidth="1"/>
    <col min="14038" max="14038" width="14" customWidth="1"/>
    <col min="14039" max="14039" width="14.5703125" customWidth="1"/>
    <col min="14040" max="14040" width="14.7109375" customWidth="1"/>
    <col min="14041" max="14041" width="13.28515625" customWidth="1"/>
    <col min="14042" max="14042" width="16.7109375" customWidth="1"/>
    <col min="14043" max="14043" width="16.42578125" customWidth="1"/>
    <col min="14044" max="14044" width="17.140625" customWidth="1"/>
    <col min="14045" max="14045" width="18" customWidth="1"/>
    <col min="14046" max="14046" width="16.28515625" customWidth="1"/>
    <col min="14047" max="14047" width="15.85546875" customWidth="1"/>
    <col min="14048" max="14048" width="21.7109375" customWidth="1"/>
    <col min="14049" max="14049" width="15" customWidth="1"/>
    <col min="14050" max="14050" width="14.7109375" customWidth="1"/>
    <col min="14279" max="14279" width="11.140625" customWidth="1"/>
    <col min="14280" max="14280" width="52.42578125" customWidth="1"/>
    <col min="14281" max="14282" width="19.140625" customWidth="1"/>
    <col min="14283" max="14283" width="15.140625" customWidth="1"/>
    <col min="14284" max="14284" width="15.28515625" customWidth="1"/>
    <col min="14285" max="14285" width="14.42578125" customWidth="1"/>
    <col min="14286" max="14286" width="12.7109375" bestFit="1" customWidth="1"/>
    <col min="14287" max="14287" width="14.7109375" customWidth="1"/>
    <col min="14288" max="14288" width="15.140625" customWidth="1"/>
    <col min="14289" max="14289" width="15.7109375" customWidth="1"/>
    <col min="14290" max="14290" width="16" customWidth="1"/>
    <col min="14291" max="14291" width="13.7109375" customWidth="1"/>
    <col min="14292" max="14292" width="16" customWidth="1"/>
    <col min="14293" max="14293" width="15.42578125" customWidth="1"/>
    <col min="14294" max="14294" width="14" customWidth="1"/>
    <col min="14295" max="14295" width="14.5703125" customWidth="1"/>
    <col min="14296" max="14296" width="14.7109375" customWidth="1"/>
    <col min="14297" max="14297" width="13.28515625" customWidth="1"/>
    <col min="14298" max="14298" width="16.7109375" customWidth="1"/>
    <col min="14299" max="14299" width="16.42578125" customWidth="1"/>
    <col min="14300" max="14300" width="17.140625" customWidth="1"/>
    <col min="14301" max="14301" width="18" customWidth="1"/>
    <col min="14302" max="14302" width="16.28515625" customWidth="1"/>
    <col min="14303" max="14303" width="15.85546875" customWidth="1"/>
    <col min="14304" max="14304" width="21.7109375" customWidth="1"/>
    <col min="14305" max="14305" width="15" customWidth="1"/>
    <col min="14306" max="14306" width="14.7109375" customWidth="1"/>
    <col min="14535" max="14535" width="11.140625" customWidth="1"/>
    <col min="14536" max="14536" width="52.42578125" customWidth="1"/>
    <col min="14537" max="14538" width="19.140625" customWidth="1"/>
    <col min="14539" max="14539" width="15.140625" customWidth="1"/>
    <col min="14540" max="14540" width="15.28515625" customWidth="1"/>
    <col min="14541" max="14541" width="14.42578125" customWidth="1"/>
    <col min="14542" max="14542" width="12.7109375" bestFit="1" customWidth="1"/>
    <col min="14543" max="14543" width="14.7109375" customWidth="1"/>
    <col min="14544" max="14544" width="15.140625" customWidth="1"/>
    <col min="14545" max="14545" width="15.7109375" customWidth="1"/>
    <col min="14546" max="14546" width="16" customWidth="1"/>
    <col min="14547" max="14547" width="13.7109375" customWidth="1"/>
    <col min="14548" max="14548" width="16" customWidth="1"/>
    <col min="14549" max="14549" width="15.42578125" customWidth="1"/>
    <col min="14550" max="14550" width="14" customWidth="1"/>
    <col min="14551" max="14551" width="14.5703125" customWidth="1"/>
    <col min="14552" max="14552" width="14.7109375" customWidth="1"/>
    <col min="14553" max="14553" width="13.28515625" customWidth="1"/>
    <col min="14554" max="14554" width="16.7109375" customWidth="1"/>
    <col min="14555" max="14555" width="16.42578125" customWidth="1"/>
    <col min="14556" max="14556" width="17.140625" customWidth="1"/>
    <col min="14557" max="14557" width="18" customWidth="1"/>
    <col min="14558" max="14558" width="16.28515625" customWidth="1"/>
    <col min="14559" max="14559" width="15.85546875" customWidth="1"/>
    <col min="14560" max="14560" width="21.7109375" customWidth="1"/>
    <col min="14561" max="14561" width="15" customWidth="1"/>
    <col min="14562" max="14562" width="14.7109375" customWidth="1"/>
    <col min="14791" max="14791" width="11.140625" customWidth="1"/>
    <col min="14792" max="14792" width="52.42578125" customWidth="1"/>
    <col min="14793" max="14794" width="19.140625" customWidth="1"/>
    <col min="14795" max="14795" width="15.140625" customWidth="1"/>
    <col min="14796" max="14796" width="15.28515625" customWidth="1"/>
    <col min="14797" max="14797" width="14.42578125" customWidth="1"/>
    <col min="14798" max="14798" width="12.7109375" bestFit="1" customWidth="1"/>
    <col min="14799" max="14799" width="14.7109375" customWidth="1"/>
    <col min="14800" max="14800" width="15.140625" customWidth="1"/>
    <col min="14801" max="14801" width="15.7109375" customWidth="1"/>
    <col min="14802" max="14802" width="16" customWidth="1"/>
    <col min="14803" max="14803" width="13.7109375" customWidth="1"/>
    <col min="14804" max="14804" width="16" customWidth="1"/>
    <col min="14805" max="14805" width="15.42578125" customWidth="1"/>
    <col min="14806" max="14806" width="14" customWidth="1"/>
    <col min="14807" max="14807" width="14.5703125" customWidth="1"/>
    <col min="14808" max="14808" width="14.7109375" customWidth="1"/>
    <col min="14809" max="14809" width="13.28515625" customWidth="1"/>
    <col min="14810" max="14810" width="16.7109375" customWidth="1"/>
    <col min="14811" max="14811" width="16.42578125" customWidth="1"/>
    <col min="14812" max="14812" width="17.140625" customWidth="1"/>
    <col min="14813" max="14813" width="18" customWidth="1"/>
    <col min="14814" max="14814" width="16.28515625" customWidth="1"/>
    <col min="14815" max="14815" width="15.85546875" customWidth="1"/>
    <col min="14816" max="14816" width="21.7109375" customWidth="1"/>
    <col min="14817" max="14817" width="15" customWidth="1"/>
    <col min="14818" max="14818" width="14.7109375" customWidth="1"/>
    <col min="15047" max="15047" width="11.140625" customWidth="1"/>
    <col min="15048" max="15048" width="52.42578125" customWidth="1"/>
    <col min="15049" max="15050" width="19.140625" customWidth="1"/>
    <col min="15051" max="15051" width="15.140625" customWidth="1"/>
    <col min="15052" max="15052" width="15.28515625" customWidth="1"/>
    <col min="15053" max="15053" width="14.42578125" customWidth="1"/>
    <col min="15054" max="15054" width="12.7109375" bestFit="1" customWidth="1"/>
    <col min="15055" max="15055" width="14.7109375" customWidth="1"/>
    <col min="15056" max="15056" width="15.140625" customWidth="1"/>
    <col min="15057" max="15057" width="15.7109375" customWidth="1"/>
    <col min="15058" max="15058" width="16" customWidth="1"/>
    <col min="15059" max="15059" width="13.7109375" customWidth="1"/>
    <col min="15060" max="15060" width="16" customWidth="1"/>
    <col min="15061" max="15061" width="15.42578125" customWidth="1"/>
    <col min="15062" max="15062" width="14" customWidth="1"/>
    <col min="15063" max="15063" width="14.5703125" customWidth="1"/>
    <col min="15064" max="15064" width="14.7109375" customWidth="1"/>
    <col min="15065" max="15065" width="13.28515625" customWidth="1"/>
    <col min="15066" max="15066" width="16.7109375" customWidth="1"/>
    <col min="15067" max="15067" width="16.42578125" customWidth="1"/>
    <col min="15068" max="15068" width="17.140625" customWidth="1"/>
    <col min="15069" max="15069" width="18" customWidth="1"/>
    <col min="15070" max="15070" width="16.28515625" customWidth="1"/>
    <col min="15071" max="15071" width="15.85546875" customWidth="1"/>
    <col min="15072" max="15072" width="21.7109375" customWidth="1"/>
    <col min="15073" max="15073" width="15" customWidth="1"/>
    <col min="15074" max="15074" width="14.7109375" customWidth="1"/>
    <col min="15303" max="15303" width="11.140625" customWidth="1"/>
    <col min="15304" max="15304" width="52.42578125" customWidth="1"/>
    <col min="15305" max="15306" width="19.140625" customWidth="1"/>
    <col min="15307" max="15307" width="15.140625" customWidth="1"/>
    <col min="15308" max="15308" width="15.28515625" customWidth="1"/>
    <col min="15309" max="15309" width="14.42578125" customWidth="1"/>
    <col min="15310" max="15310" width="12.7109375" bestFit="1" customWidth="1"/>
    <col min="15311" max="15311" width="14.7109375" customWidth="1"/>
    <col min="15312" max="15312" width="15.140625" customWidth="1"/>
    <col min="15313" max="15313" width="15.7109375" customWidth="1"/>
    <col min="15314" max="15314" width="16" customWidth="1"/>
    <col min="15315" max="15315" width="13.7109375" customWidth="1"/>
    <col min="15316" max="15316" width="16" customWidth="1"/>
    <col min="15317" max="15317" width="15.42578125" customWidth="1"/>
    <col min="15318" max="15318" width="14" customWidth="1"/>
    <col min="15319" max="15319" width="14.5703125" customWidth="1"/>
    <col min="15320" max="15320" width="14.7109375" customWidth="1"/>
    <col min="15321" max="15321" width="13.28515625" customWidth="1"/>
    <col min="15322" max="15322" width="16.7109375" customWidth="1"/>
    <col min="15323" max="15323" width="16.42578125" customWidth="1"/>
    <col min="15324" max="15324" width="17.140625" customWidth="1"/>
    <col min="15325" max="15325" width="18" customWidth="1"/>
    <col min="15326" max="15326" width="16.28515625" customWidth="1"/>
    <col min="15327" max="15327" width="15.85546875" customWidth="1"/>
    <col min="15328" max="15328" width="21.7109375" customWidth="1"/>
    <col min="15329" max="15329" width="15" customWidth="1"/>
    <col min="15330" max="15330" width="14.7109375" customWidth="1"/>
    <col min="15559" max="15559" width="11.140625" customWidth="1"/>
    <col min="15560" max="15560" width="52.42578125" customWidth="1"/>
    <col min="15561" max="15562" width="19.140625" customWidth="1"/>
    <col min="15563" max="15563" width="15.140625" customWidth="1"/>
    <col min="15564" max="15564" width="15.28515625" customWidth="1"/>
    <col min="15565" max="15565" width="14.42578125" customWidth="1"/>
    <col min="15566" max="15566" width="12.7109375" bestFit="1" customWidth="1"/>
    <col min="15567" max="15567" width="14.7109375" customWidth="1"/>
    <col min="15568" max="15568" width="15.140625" customWidth="1"/>
    <col min="15569" max="15569" width="15.7109375" customWidth="1"/>
    <col min="15570" max="15570" width="16" customWidth="1"/>
    <col min="15571" max="15571" width="13.7109375" customWidth="1"/>
    <col min="15572" max="15572" width="16" customWidth="1"/>
    <col min="15573" max="15573" width="15.42578125" customWidth="1"/>
    <col min="15574" max="15574" width="14" customWidth="1"/>
    <col min="15575" max="15575" width="14.5703125" customWidth="1"/>
    <col min="15576" max="15576" width="14.7109375" customWidth="1"/>
    <col min="15577" max="15577" width="13.28515625" customWidth="1"/>
    <col min="15578" max="15578" width="16.7109375" customWidth="1"/>
    <col min="15579" max="15579" width="16.42578125" customWidth="1"/>
    <col min="15580" max="15580" width="17.140625" customWidth="1"/>
    <col min="15581" max="15581" width="18" customWidth="1"/>
    <col min="15582" max="15582" width="16.28515625" customWidth="1"/>
    <col min="15583" max="15583" width="15.85546875" customWidth="1"/>
    <col min="15584" max="15584" width="21.7109375" customWidth="1"/>
    <col min="15585" max="15585" width="15" customWidth="1"/>
    <col min="15586" max="15586" width="14.7109375" customWidth="1"/>
    <col min="15815" max="15815" width="11.140625" customWidth="1"/>
    <col min="15816" max="15816" width="52.42578125" customWidth="1"/>
    <col min="15817" max="15818" width="19.140625" customWidth="1"/>
    <col min="15819" max="15819" width="15.140625" customWidth="1"/>
    <col min="15820" max="15820" width="15.28515625" customWidth="1"/>
    <col min="15821" max="15821" width="14.42578125" customWidth="1"/>
    <col min="15822" max="15822" width="12.7109375" bestFit="1" customWidth="1"/>
    <col min="15823" max="15823" width="14.7109375" customWidth="1"/>
    <col min="15824" max="15824" width="15.140625" customWidth="1"/>
    <col min="15825" max="15825" width="15.7109375" customWidth="1"/>
    <col min="15826" max="15826" width="16" customWidth="1"/>
    <col min="15827" max="15827" width="13.7109375" customWidth="1"/>
    <col min="15828" max="15828" width="16" customWidth="1"/>
    <col min="15829" max="15829" width="15.42578125" customWidth="1"/>
    <col min="15830" max="15830" width="14" customWidth="1"/>
    <col min="15831" max="15831" width="14.5703125" customWidth="1"/>
    <col min="15832" max="15832" width="14.7109375" customWidth="1"/>
    <col min="15833" max="15833" width="13.28515625" customWidth="1"/>
    <col min="15834" max="15834" width="16.7109375" customWidth="1"/>
    <col min="15835" max="15835" width="16.42578125" customWidth="1"/>
    <col min="15836" max="15836" width="17.140625" customWidth="1"/>
    <col min="15837" max="15837" width="18" customWidth="1"/>
    <col min="15838" max="15838" width="16.28515625" customWidth="1"/>
    <col min="15839" max="15839" width="15.85546875" customWidth="1"/>
    <col min="15840" max="15840" width="21.7109375" customWidth="1"/>
    <col min="15841" max="15841" width="15" customWidth="1"/>
    <col min="15842" max="15842" width="14.7109375" customWidth="1"/>
    <col min="16071" max="16071" width="11.140625" customWidth="1"/>
    <col min="16072" max="16072" width="52.42578125" customWidth="1"/>
    <col min="16073" max="16074" width="19.140625" customWidth="1"/>
    <col min="16075" max="16075" width="15.140625" customWidth="1"/>
    <col min="16076" max="16076" width="15.28515625" customWidth="1"/>
    <col min="16077" max="16077" width="14.42578125" customWidth="1"/>
    <col min="16078" max="16078" width="12.7109375" bestFit="1" customWidth="1"/>
    <col min="16079" max="16079" width="14.7109375" customWidth="1"/>
    <col min="16080" max="16080" width="15.140625" customWidth="1"/>
    <col min="16081" max="16081" width="15.7109375" customWidth="1"/>
    <col min="16082" max="16082" width="16" customWidth="1"/>
    <col min="16083" max="16083" width="13.7109375" customWidth="1"/>
    <col min="16084" max="16084" width="16" customWidth="1"/>
    <col min="16085" max="16085" width="15.42578125" customWidth="1"/>
    <col min="16086" max="16086" width="14" customWidth="1"/>
    <col min="16087" max="16087" width="14.5703125" customWidth="1"/>
    <col min="16088" max="16088" width="14.7109375" customWidth="1"/>
    <col min="16089" max="16089" width="13.28515625" customWidth="1"/>
    <col min="16090" max="16090" width="16.7109375" customWidth="1"/>
    <col min="16091" max="16091" width="16.42578125" customWidth="1"/>
    <col min="16092" max="16092" width="17.140625" customWidth="1"/>
    <col min="16093" max="16093" width="18" customWidth="1"/>
    <col min="16094" max="16094" width="16.28515625" customWidth="1"/>
    <col min="16095" max="16095" width="15.85546875" customWidth="1"/>
    <col min="16096" max="16096" width="21.7109375" customWidth="1"/>
    <col min="16097" max="16097" width="15" customWidth="1"/>
    <col min="16098" max="16098" width="14.7109375" customWidth="1"/>
  </cols>
  <sheetData>
    <row r="1" spans="1:16" ht="31.5" x14ac:dyDescent="0.5">
      <c r="D1" s="42"/>
      <c r="E1" s="43"/>
      <c r="F1" s="43"/>
      <c r="G1" s="36"/>
      <c r="H1" s="36"/>
      <c r="I1" s="36"/>
      <c r="J1" s="36"/>
      <c r="K1" s="36"/>
      <c r="L1" s="43" t="s">
        <v>73</v>
      </c>
      <c r="M1" s="43"/>
      <c r="N1" s="36"/>
      <c r="O1" s="36"/>
      <c r="P1" s="36"/>
    </row>
    <row r="2" spans="1:16" ht="27.75" x14ac:dyDescent="0.25">
      <c r="E2" s="36"/>
      <c r="F2" s="36"/>
      <c r="G2" s="36"/>
      <c r="H2" s="36"/>
      <c r="I2" s="36"/>
      <c r="J2" s="36"/>
      <c r="K2" s="36"/>
      <c r="L2" s="36" t="s">
        <v>51</v>
      </c>
      <c r="M2" s="36"/>
      <c r="N2" s="36"/>
      <c r="O2" s="36"/>
      <c r="P2" s="36"/>
    </row>
    <row r="4" spans="1:16" ht="33" x14ac:dyDescent="0.45">
      <c r="A4" s="45" t="s">
        <v>52</v>
      </c>
      <c r="B4" s="22"/>
      <c r="C4" s="23"/>
      <c r="D4" s="23"/>
      <c r="E4" s="23"/>
      <c r="F4" s="7"/>
      <c r="G4" s="38"/>
      <c r="H4" s="38"/>
      <c r="I4" s="38"/>
      <c r="J4" s="38"/>
      <c r="K4" s="38"/>
      <c r="L4" s="223" t="s">
        <v>53</v>
      </c>
      <c r="M4" s="223"/>
      <c r="N4" s="223"/>
      <c r="O4" s="223"/>
      <c r="P4" s="223"/>
    </row>
    <row r="5" spans="1:16" ht="33" x14ac:dyDescent="0.45">
      <c r="A5" s="45" t="s">
        <v>54</v>
      </c>
      <c r="B5" s="22"/>
      <c r="C5" s="23"/>
      <c r="D5" s="23"/>
      <c r="E5" s="23"/>
      <c r="F5" s="7"/>
      <c r="G5" s="38"/>
      <c r="H5" s="38"/>
      <c r="I5" s="38"/>
      <c r="J5" s="38"/>
      <c r="K5" s="38"/>
      <c r="L5" s="223" t="s">
        <v>64</v>
      </c>
      <c r="M5" s="223"/>
      <c r="N5" s="223"/>
      <c r="O5" s="223"/>
      <c r="P5" s="223"/>
    </row>
    <row r="6" spans="1:16" ht="33" x14ac:dyDescent="0.25">
      <c r="A6" s="45" t="s">
        <v>54</v>
      </c>
      <c r="B6" s="22"/>
      <c r="C6" s="23"/>
      <c r="D6" s="23"/>
      <c r="E6" s="44"/>
      <c r="F6" s="44"/>
      <c r="G6" s="44"/>
      <c r="H6" s="44"/>
      <c r="I6" s="44"/>
      <c r="J6" s="44"/>
      <c r="K6" s="44"/>
      <c r="L6" s="223" t="s">
        <v>55</v>
      </c>
      <c r="M6" s="223"/>
      <c r="N6" s="223"/>
      <c r="O6" s="223"/>
      <c r="P6" s="223"/>
    </row>
    <row r="7" spans="1:16" ht="33" x14ac:dyDescent="0.25">
      <c r="A7" s="45" t="s">
        <v>56</v>
      </c>
      <c r="B7" s="22"/>
      <c r="C7" s="23"/>
      <c r="D7" s="23"/>
      <c r="E7" s="44"/>
      <c r="F7" s="44"/>
      <c r="G7" s="44"/>
      <c r="H7" s="44"/>
      <c r="I7" s="44"/>
      <c r="J7" s="44"/>
      <c r="K7" s="44"/>
      <c r="L7" s="23"/>
      <c r="M7" s="44"/>
      <c r="N7" s="44"/>
      <c r="O7" s="44"/>
      <c r="P7" s="44"/>
    </row>
    <row r="8" spans="1:16" ht="33" x14ac:dyDescent="0.25">
      <c r="A8" s="45" t="s">
        <v>57</v>
      </c>
      <c r="B8" s="22"/>
      <c r="C8" s="23"/>
      <c r="D8" s="23"/>
      <c r="E8" s="44"/>
      <c r="F8" s="44"/>
      <c r="G8" s="44"/>
      <c r="H8" s="44"/>
      <c r="I8" s="44"/>
      <c r="J8" s="44"/>
      <c r="K8" s="44"/>
      <c r="L8" s="23"/>
      <c r="M8" s="44"/>
      <c r="N8" s="44"/>
      <c r="O8" s="44"/>
      <c r="P8" s="44"/>
    </row>
    <row r="9" spans="1:16" ht="33" x14ac:dyDescent="0.25">
      <c r="A9" s="45" t="s">
        <v>54</v>
      </c>
      <c r="B9" s="22"/>
      <c r="C9" s="23"/>
      <c r="D9" s="23"/>
      <c r="E9" s="44"/>
      <c r="F9" s="44"/>
      <c r="G9" s="44"/>
      <c r="H9" s="44"/>
      <c r="I9" s="44"/>
      <c r="J9" s="44"/>
      <c r="K9" s="44"/>
      <c r="L9" s="223" t="s">
        <v>135</v>
      </c>
      <c r="M9" s="223"/>
      <c r="N9" s="223"/>
      <c r="O9" s="223"/>
      <c r="P9" s="223"/>
    </row>
    <row r="10" spans="1:16" ht="33" x14ac:dyDescent="0.25">
      <c r="A10" s="45" t="s">
        <v>58</v>
      </c>
      <c r="B10" s="22"/>
      <c r="C10" s="23"/>
      <c r="D10" s="23"/>
      <c r="E10" s="44"/>
      <c r="F10" s="44"/>
      <c r="G10" s="44"/>
      <c r="H10" s="44"/>
      <c r="I10" s="44"/>
      <c r="J10" s="44"/>
      <c r="K10" s="44"/>
      <c r="L10" s="223" t="s">
        <v>58</v>
      </c>
      <c r="M10" s="223"/>
      <c r="N10" s="223"/>
      <c r="O10" s="223"/>
      <c r="P10" s="223"/>
    </row>
    <row r="11" spans="1:16" ht="33" x14ac:dyDescent="0.45">
      <c r="A11" s="45" t="s">
        <v>59</v>
      </c>
      <c r="B11" s="22"/>
      <c r="C11" s="23"/>
      <c r="D11" s="23"/>
      <c r="E11" s="45"/>
      <c r="F11" s="7"/>
      <c r="G11" s="38"/>
      <c r="H11" s="38"/>
      <c r="I11" s="38"/>
      <c r="J11" s="38"/>
      <c r="K11" s="38"/>
      <c r="L11" s="224" t="s">
        <v>59</v>
      </c>
      <c r="M11" s="224"/>
      <c r="N11" s="224"/>
      <c r="O11" s="224"/>
      <c r="P11" s="224"/>
    </row>
    <row r="12" spans="1:16" ht="33" x14ac:dyDescent="0.45">
      <c r="A12" s="45"/>
      <c r="B12" s="22"/>
      <c r="C12" s="23"/>
      <c r="D12" s="23"/>
      <c r="E12" s="23"/>
      <c r="F12" s="7"/>
      <c r="G12" s="38"/>
      <c r="H12" s="38"/>
      <c r="I12" s="38"/>
      <c r="J12" s="38"/>
      <c r="K12" s="38"/>
      <c r="L12" s="38"/>
      <c r="M12" s="38"/>
      <c r="N12" s="38"/>
      <c r="O12" s="38"/>
      <c r="P12" s="38"/>
    </row>
    <row r="13" spans="1:16" ht="35.25" x14ac:dyDescent="0.25">
      <c r="A13" s="222" t="s">
        <v>60</v>
      </c>
      <c r="B13" s="222"/>
      <c r="C13" s="222"/>
      <c r="D13" s="222"/>
      <c r="E13" s="222"/>
      <c r="F13" s="222"/>
      <c r="G13" s="222"/>
      <c r="H13" s="222"/>
      <c r="I13" s="222"/>
      <c r="J13" s="222"/>
      <c r="K13" s="222"/>
      <c r="L13" s="222"/>
      <c r="M13" s="222"/>
      <c r="N13" s="222"/>
      <c r="O13" s="222"/>
      <c r="P13" s="222"/>
    </row>
    <row r="14" spans="1:16" ht="35.25" x14ac:dyDescent="0.5">
      <c r="A14" s="244" t="s">
        <v>141</v>
      </c>
      <c r="B14" s="244"/>
      <c r="C14" s="244"/>
      <c r="D14" s="244"/>
      <c r="E14" s="244"/>
      <c r="F14" s="244"/>
      <c r="G14" s="244"/>
      <c r="H14" s="244"/>
      <c r="I14" s="244"/>
      <c r="J14" s="244"/>
      <c r="K14" s="244"/>
      <c r="L14" s="244"/>
      <c r="M14" s="244"/>
      <c r="N14" s="244"/>
      <c r="O14" s="244"/>
      <c r="P14" s="244"/>
    </row>
    <row r="15" spans="1:16" ht="35.25" x14ac:dyDescent="0.25">
      <c r="A15" s="222" t="s">
        <v>71</v>
      </c>
      <c r="B15" s="222"/>
      <c r="C15" s="222"/>
      <c r="D15" s="222"/>
      <c r="E15" s="222"/>
      <c r="F15" s="222"/>
      <c r="G15" s="222"/>
      <c r="H15" s="222"/>
      <c r="I15" s="222"/>
      <c r="J15" s="222"/>
      <c r="K15" s="222"/>
      <c r="L15" s="222"/>
      <c r="M15" s="222"/>
      <c r="N15" s="222"/>
      <c r="O15" s="222"/>
      <c r="P15" s="222"/>
    </row>
    <row r="16" spans="1:16" ht="35.25" x14ac:dyDescent="0.25">
      <c r="A16" s="222" t="s">
        <v>72</v>
      </c>
      <c r="B16" s="222"/>
      <c r="C16" s="222"/>
      <c r="D16" s="222"/>
      <c r="E16" s="222"/>
      <c r="F16" s="222"/>
      <c r="G16" s="222"/>
      <c r="H16" s="222"/>
      <c r="I16" s="222"/>
      <c r="J16" s="222"/>
      <c r="K16" s="222"/>
      <c r="L16" s="222"/>
      <c r="M16" s="222"/>
      <c r="N16" s="222"/>
      <c r="O16" s="222"/>
      <c r="P16" s="222"/>
    </row>
    <row r="19" spans="1:16" s="5" customFormat="1" ht="33" x14ac:dyDescent="0.45">
      <c r="A19" s="1" t="s">
        <v>66</v>
      </c>
      <c r="B19" s="2"/>
      <c r="C19" s="3"/>
      <c r="D19" s="3"/>
      <c r="E19" s="3"/>
      <c r="F19" s="3"/>
      <c r="G19" s="3"/>
      <c r="H19" s="16"/>
      <c r="I19" s="16"/>
      <c r="J19" s="16"/>
      <c r="K19" s="16"/>
      <c r="L19" s="16"/>
      <c r="M19" s="16"/>
      <c r="N19" s="16"/>
      <c r="O19" s="16"/>
      <c r="P19" s="1"/>
    </row>
    <row r="20" spans="1:16" s="5" customFormat="1" ht="40.5" customHeight="1" x14ac:dyDescent="0.45">
      <c r="A20" s="6" t="s">
        <v>0</v>
      </c>
      <c r="B20" s="2"/>
      <c r="C20" s="3"/>
      <c r="D20" s="3"/>
      <c r="E20" s="3"/>
      <c r="F20" s="7"/>
      <c r="G20" s="3"/>
      <c r="H20" s="16"/>
      <c r="I20" s="16"/>
      <c r="J20" s="16"/>
      <c r="K20" s="16"/>
      <c r="L20" s="16"/>
      <c r="M20" s="16"/>
      <c r="N20" s="16"/>
      <c r="O20" s="16"/>
    </row>
    <row r="21" spans="1:16" s="5" customFormat="1" ht="42" customHeight="1" x14ac:dyDescent="0.45">
      <c r="A21" s="6" t="s">
        <v>67</v>
      </c>
      <c r="B21" s="2"/>
      <c r="C21" s="3"/>
      <c r="D21" s="3"/>
      <c r="E21" s="3"/>
      <c r="F21" s="7"/>
      <c r="G21" s="3"/>
      <c r="H21" s="16"/>
      <c r="I21" s="16"/>
      <c r="J21" s="16"/>
      <c r="K21" s="16"/>
      <c r="L21" s="16"/>
      <c r="M21" s="16"/>
      <c r="N21" s="16"/>
      <c r="O21" s="16"/>
    </row>
    <row r="22" spans="1:16" s="5" customFormat="1" ht="50.1" customHeight="1" x14ac:dyDescent="0.35">
      <c r="A22" s="229" t="s">
        <v>2</v>
      </c>
      <c r="B22" s="93" t="s">
        <v>3</v>
      </c>
      <c r="C22" s="101" t="s">
        <v>4</v>
      </c>
      <c r="D22" s="101" t="s">
        <v>5</v>
      </c>
      <c r="E22" s="101" t="s">
        <v>6</v>
      </c>
      <c r="F22" s="101" t="s">
        <v>7</v>
      </c>
      <c r="G22" s="230" t="s">
        <v>8</v>
      </c>
      <c r="H22" s="230"/>
      <c r="I22" s="230"/>
      <c r="J22" s="230"/>
      <c r="K22" s="230" t="s">
        <v>9</v>
      </c>
      <c r="L22" s="230"/>
      <c r="M22" s="230"/>
      <c r="N22" s="230"/>
      <c r="O22" s="230"/>
      <c r="P22" s="231" t="s">
        <v>10</v>
      </c>
    </row>
    <row r="23" spans="1:16" s="12" customFormat="1" ht="33.75" customHeight="1" x14ac:dyDescent="0.4">
      <c r="A23" s="229"/>
      <c r="B23" s="93" t="s">
        <v>68</v>
      </c>
      <c r="C23" s="93" t="s">
        <v>68</v>
      </c>
      <c r="D23" s="93" t="s">
        <v>68</v>
      </c>
      <c r="E23" s="93" t="s">
        <v>68</v>
      </c>
      <c r="F23" s="93" t="s">
        <v>68</v>
      </c>
      <c r="G23" s="100" t="s">
        <v>12</v>
      </c>
      <c r="H23" s="94" t="s">
        <v>13</v>
      </c>
      <c r="I23" s="156" t="s">
        <v>142</v>
      </c>
      <c r="J23" s="94" t="s">
        <v>15</v>
      </c>
      <c r="K23" s="94" t="s">
        <v>16</v>
      </c>
      <c r="L23" s="94" t="s">
        <v>17</v>
      </c>
      <c r="M23" s="94" t="s">
        <v>18</v>
      </c>
      <c r="N23" s="94" t="s">
        <v>19</v>
      </c>
      <c r="O23" s="94" t="s">
        <v>20</v>
      </c>
      <c r="P23" s="231"/>
    </row>
    <row r="24" spans="1:16" s="12" customFormat="1" ht="46.5" customHeight="1" x14ac:dyDescent="0.45">
      <c r="A24" s="172" t="s">
        <v>131</v>
      </c>
      <c r="B24" s="168">
        <f>B35*2</f>
        <v>50</v>
      </c>
      <c r="C24" s="83">
        <f t="shared" ref="C24:O24" si="0">C35*2</f>
        <v>0.7</v>
      </c>
      <c r="D24" s="83">
        <f t="shared" si="0"/>
        <v>2.5499999999999998</v>
      </c>
      <c r="E24" s="83">
        <f t="shared" si="0"/>
        <v>4.45</v>
      </c>
      <c r="F24" s="83">
        <f t="shared" si="0"/>
        <v>44</v>
      </c>
      <c r="G24" s="206">
        <f t="shared" si="0"/>
        <v>8.1150000000000002</v>
      </c>
      <c r="H24" s="206">
        <f t="shared" si="0"/>
        <v>5.0000000000000001E-3</v>
      </c>
      <c r="I24" s="206">
        <f t="shared" si="0"/>
        <v>0.01</v>
      </c>
      <c r="J24" s="206">
        <f t="shared" si="0"/>
        <v>0</v>
      </c>
      <c r="K24" s="206">
        <f t="shared" si="0"/>
        <v>9.3450000000000006</v>
      </c>
      <c r="L24" s="206">
        <f t="shared" si="0"/>
        <v>6.9050000000000002</v>
      </c>
      <c r="M24" s="206">
        <f t="shared" si="0"/>
        <v>3.79</v>
      </c>
      <c r="N24" s="206">
        <f t="shared" si="0"/>
        <v>0.13</v>
      </c>
      <c r="O24" s="206">
        <f t="shared" si="0"/>
        <v>2.8450000000000002</v>
      </c>
      <c r="P24" s="117"/>
    </row>
    <row r="25" spans="1:16" s="12" customFormat="1" ht="46.5" customHeight="1" x14ac:dyDescent="0.4">
      <c r="A25" s="13" t="s">
        <v>143</v>
      </c>
      <c r="B25" s="78" t="s">
        <v>114</v>
      </c>
      <c r="C25" s="79">
        <v>13.77</v>
      </c>
      <c r="D25" s="79">
        <v>5.3100000000000014</v>
      </c>
      <c r="E25" s="79">
        <v>3.51</v>
      </c>
      <c r="F25" s="79">
        <v>118.80000000000001</v>
      </c>
      <c r="G25" s="85">
        <v>0.45</v>
      </c>
      <c r="H25" s="85">
        <v>0.03</v>
      </c>
      <c r="I25" s="85">
        <v>8.2500000000000004E-2</v>
      </c>
      <c r="J25" s="85">
        <v>12</v>
      </c>
      <c r="K25" s="85">
        <v>21.9</v>
      </c>
      <c r="L25" s="85">
        <v>136.125</v>
      </c>
      <c r="M25" s="85">
        <v>221.25</v>
      </c>
      <c r="N25" s="85">
        <v>0.86249999999999993</v>
      </c>
      <c r="O25" s="85">
        <v>1.905</v>
      </c>
      <c r="P25" s="78">
        <v>433</v>
      </c>
    </row>
    <row r="26" spans="1:16" s="12" customFormat="1" ht="46.5" customHeight="1" x14ac:dyDescent="0.4">
      <c r="A26" s="13" t="s">
        <v>38</v>
      </c>
      <c r="B26" s="78">
        <v>150</v>
      </c>
      <c r="C26" s="121">
        <v>5.2500000000000009</v>
      </c>
      <c r="D26" s="121">
        <v>6.15</v>
      </c>
      <c r="E26" s="121">
        <v>35.25</v>
      </c>
      <c r="F26" s="121">
        <v>220.5</v>
      </c>
      <c r="G26" s="122">
        <v>0</v>
      </c>
      <c r="H26" s="122">
        <v>0.97500000000000009</v>
      </c>
      <c r="I26" s="122">
        <v>0.06</v>
      </c>
      <c r="J26" s="122">
        <v>21.000000000000004</v>
      </c>
      <c r="K26" s="122">
        <v>4.8600000000000012</v>
      </c>
      <c r="L26" s="122">
        <v>37.170000000000009</v>
      </c>
      <c r="M26" s="122">
        <v>21.15</v>
      </c>
      <c r="N26" s="122">
        <v>1.1099999999999999</v>
      </c>
      <c r="O26" s="122">
        <v>30.344999999999995</v>
      </c>
      <c r="P26" s="120">
        <v>516</v>
      </c>
    </row>
    <row r="27" spans="1:16" s="5" customFormat="1" ht="46.5" customHeight="1" x14ac:dyDescent="0.35">
      <c r="A27" s="13" t="s">
        <v>82</v>
      </c>
      <c r="B27" s="78">
        <v>200</v>
      </c>
      <c r="C27" s="79">
        <v>0.2</v>
      </c>
      <c r="D27" s="79">
        <v>0</v>
      </c>
      <c r="E27" s="79">
        <v>15</v>
      </c>
      <c r="F27" s="79">
        <v>58</v>
      </c>
      <c r="G27" s="85">
        <v>0.02</v>
      </c>
      <c r="H27" s="85">
        <v>0</v>
      </c>
      <c r="I27" s="85">
        <v>0</v>
      </c>
      <c r="J27" s="85">
        <v>0</v>
      </c>
      <c r="K27" s="85">
        <v>1.29</v>
      </c>
      <c r="L27" s="85">
        <v>1.6</v>
      </c>
      <c r="M27" s="85">
        <v>0.88</v>
      </c>
      <c r="N27" s="85">
        <v>0.21</v>
      </c>
      <c r="O27" s="85">
        <v>8.7100000000000009</v>
      </c>
      <c r="P27" s="78">
        <v>685</v>
      </c>
    </row>
    <row r="28" spans="1:16" s="5" customFormat="1" ht="46.5" customHeight="1" x14ac:dyDescent="0.35">
      <c r="A28" s="80" t="s">
        <v>144</v>
      </c>
      <c r="B28" s="78">
        <v>20</v>
      </c>
      <c r="C28" s="79">
        <v>1.58</v>
      </c>
      <c r="D28" s="79">
        <v>3.28</v>
      </c>
      <c r="E28" s="79">
        <v>13.2</v>
      </c>
      <c r="F28" s="79">
        <v>88.8</v>
      </c>
      <c r="G28" s="85">
        <v>0.98</v>
      </c>
      <c r="H28" s="85">
        <v>0.03</v>
      </c>
      <c r="I28" s="85">
        <v>0</v>
      </c>
      <c r="J28" s="85">
        <v>0.03</v>
      </c>
      <c r="K28" s="85">
        <v>90.8</v>
      </c>
      <c r="L28" s="85">
        <v>0.37</v>
      </c>
      <c r="M28" s="85">
        <v>0</v>
      </c>
      <c r="N28" s="85">
        <v>0</v>
      </c>
      <c r="O28" s="85">
        <v>0</v>
      </c>
      <c r="P28" s="78" t="s">
        <v>26</v>
      </c>
    </row>
    <row r="29" spans="1:16" s="12" customFormat="1" ht="46.5" customHeight="1" x14ac:dyDescent="0.4">
      <c r="A29" s="13" t="s">
        <v>145</v>
      </c>
      <c r="B29" s="78">
        <v>32.5</v>
      </c>
      <c r="C29" s="79">
        <v>2.5024999999999999</v>
      </c>
      <c r="D29" s="79">
        <v>0.45500000000000002</v>
      </c>
      <c r="E29" s="79">
        <v>12.2525</v>
      </c>
      <c r="F29" s="79">
        <v>65</v>
      </c>
      <c r="G29" s="85">
        <v>0</v>
      </c>
      <c r="H29" s="85">
        <v>3.3000000000000002E-2</v>
      </c>
      <c r="I29" s="85">
        <v>0</v>
      </c>
      <c r="J29" s="85">
        <v>0</v>
      </c>
      <c r="K29" s="85">
        <v>11.624000000000001</v>
      </c>
      <c r="L29" s="85">
        <v>22.858000000000001</v>
      </c>
      <c r="M29" s="85">
        <v>20.420999999999999</v>
      </c>
      <c r="N29" s="85">
        <v>1.5820000000000001</v>
      </c>
      <c r="O29" s="85">
        <v>0</v>
      </c>
      <c r="P29" s="78" t="s">
        <v>26</v>
      </c>
    </row>
    <row r="30" spans="1:16" s="5" customFormat="1" ht="50.1" customHeight="1" x14ac:dyDescent="0.35">
      <c r="A30" s="159" t="s">
        <v>27</v>
      </c>
      <c r="B30" s="93">
        <v>510.5</v>
      </c>
      <c r="C30" s="79">
        <f t="shared" ref="C30:O30" si="1">SUM(C24:C29)</f>
        <v>24.002500000000001</v>
      </c>
      <c r="D30" s="79">
        <f t="shared" si="1"/>
        <v>17.745000000000001</v>
      </c>
      <c r="E30" s="79">
        <f t="shared" si="1"/>
        <v>83.662499999999994</v>
      </c>
      <c r="F30" s="79">
        <f t="shared" si="1"/>
        <v>595.1</v>
      </c>
      <c r="G30" s="79">
        <f t="shared" si="1"/>
        <v>9.5649999999999995</v>
      </c>
      <c r="H30" s="79">
        <f t="shared" si="1"/>
        <v>1.073</v>
      </c>
      <c r="I30" s="79">
        <f t="shared" si="1"/>
        <v>0.1525</v>
      </c>
      <c r="J30" s="79">
        <f t="shared" si="1"/>
        <v>33.03</v>
      </c>
      <c r="K30" s="79">
        <f t="shared" si="1"/>
        <v>139.81899999999999</v>
      </c>
      <c r="L30" s="79">
        <f t="shared" si="1"/>
        <v>205.02800000000002</v>
      </c>
      <c r="M30" s="79">
        <f t="shared" si="1"/>
        <v>267.49099999999999</v>
      </c>
      <c r="N30" s="79">
        <f t="shared" si="1"/>
        <v>3.8944999999999999</v>
      </c>
      <c r="O30" s="79">
        <f t="shared" si="1"/>
        <v>43.805</v>
      </c>
      <c r="P30" s="20"/>
    </row>
    <row r="31" spans="1:16" s="5" customFormat="1" ht="39.75" customHeight="1" x14ac:dyDescent="0.35">
      <c r="A31" s="150"/>
      <c r="B31" s="9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1"/>
    </row>
    <row r="32" spans="1:16" s="5" customFormat="1" ht="33" x14ac:dyDescent="0.45">
      <c r="A32" s="148" t="s">
        <v>1</v>
      </c>
      <c r="B32" s="2"/>
      <c r="C32" s="3"/>
      <c r="D32" s="3"/>
      <c r="E32" s="3"/>
      <c r="F32" s="7"/>
      <c r="G32" s="3"/>
      <c r="H32" s="16"/>
      <c r="I32" s="16"/>
      <c r="J32" s="16"/>
      <c r="K32" s="16"/>
      <c r="L32" s="16"/>
      <c r="M32" s="16"/>
      <c r="N32" s="16"/>
      <c r="O32" s="16"/>
      <c r="P32" s="6"/>
    </row>
    <row r="33" spans="1:16" s="5" customFormat="1" ht="47.25" customHeight="1" x14ac:dyDescent="0.35">
      <c r="A33" s="225" t="s">
        <v>2</v>
      </c>
      <c r="B33" s="93" t="s">
        <v>3</v>
      </c>
      <c r="C33" s="101" t="s">
        <v>4</v>
      </c>
      <c r="D33" s="101" t="s">
        <v>5</v>
      </c>
      <c r="E33" s="101" t="s">
        <v>6</v>
      </c>
      <c r="F33" s="101" t="s">
        <v>7</v>
      </c>
      <c r="G33" s="234" t="s">
        <v>8</v>
      </c>
      <c r="H33" s="234"/>
      <c r="I33" s="234"/>
      <c r="J33" s="234"/>
      <c r="K33" s="234" t="s">
        <v>9</v>
      </c>
      <c r="L33" s="234"/>
      <c r="M33" s="234"/>
      <c r="N33" s="234"/>
      <c r="O33" s="234"/>
      <c r="P33" s="231" t="s">
        <v>10</v>
      </c>
    </row>
    <row r="34" spans="1:16" s="5" customFormat="1" ht="50.1" customHeight="1" x14ac:dyDescent="0.35">
      <c r="A34" s="225"/>
      <c r="B34" s="93" t="s">
        <v>68</v>
      </c>
      <c r="C34" s="93" t="s">
        <v>68</v>
      </c>
      <c r="D34" s="93" t="s">
        <v>68</v>
      </c>
      <c r="E34" s="93" t="s">
        <v>68</v>
      </c>
      <c r="F34" s="93" t="s">
        <v>68</v>
      </c>
      <c r="G34" s="170" t="s">
        <v>12</v>
      </c>
      <c r="H34" s="171" t="s">
        <v>13</v>
      </c>
      <c r="I34" s="171" t="s">
        <v>142</v>
      </c>
      <c r="J34" s="171" t="s">
        <v>15</v>
      </c>
      <c r="K34" s="171" t="s">
        <v>16</v>
      </c>
      <c r="L34" s="171" t="s">
        <v>17</v>
      </c>
      <c r="M34" s="171" t="s">
        <v>18</v>
      </c>
      <c r="N34" s="171" t="s">
        <v>19</v>
      </c>
      <c r="O34" s="171" t="s">
        <v>20</v>
      </c>
      <c r="P34" s="231"/>
    </row>
    <row r="35" spans="1:16" s="12" customFormat="1" ht="33.75" customHeight="1" x14ac:dyDescent="0.45">
      <c r="A35" s="172" t="s">
        <v>131</v>
      </c>
      <c r="B35" s="168">
        <v>25</v>
      </c>
      <c r="C35" s="83">
        <v>0.35</v>
      </c>
      <c r="D35" s="83">
        <v>1.2749999999999999</v>
      </c>
      <c r="E35" s="83">
        <v>2.2250000000000001</v>
      </c>
      <c r="F35" s="83">
        <v>22</v>
      </c>
      <c r="G35" s="50">
        <v>4.0575000000000001</v>
      </c>
      <c r="H35" s="50">
        <v>2.5000000000000001E-3</v>
      </c>
      <c r="I35" s="50">
        <v>5.0000000000000001E-3</v>
      </c>
      <c r="J35" s="50">
        <v>0</v>
      </c>
      <c r="K35" s="50">
        <v>4.6725000000000003</v>
      </c>
      <c r="L35" s="50">
        <v>3.4525000000000001</v>
      </c>
      <c r="M35" s="50">
        <v>1.895</v>
      </c>
      <c r="N35" s="50">
        <v>6.5000000000000002E-2</v>
      </c>
      <c r="O35" s="50">
        <v>1.4225000000000001</v>
      </c>
      <c r="P35" s="117">
        <v>43</v>
      </c>
    </row>
    <row r="36" spans="1:16" s="12" customFormat="1" ht="76.5" customHeight="1" x14ac:dyDescent="0.4">
      <c r="A36" s="13" t="s">
        <v>147</v>
      </c>
      <c r="B36" s="78" t="s">
        <v>21</v>
      </c>
      <c r="C36" s="79">
        <v>2.39</v>
      </c>
      <c r="D36" s="79">
        <v>4.9499999999999993</v>
      </c>
      <c r="E36" s="79">
        <v>16.149999999999999</v>
      </c>
      <c r="F36" s="79">
        <v>108</v>
      </c>
      <c r="G36" s="85">
        <v>6.03</v>
      </c>
      <c r="H36" s="85">
        <v>0.08</v>
      </c>
      <c r="I36" s="85">
        <v>0.05</v>
      </c>
      <c r="J36" s="85">
        <v>0</v>
      </c>
      <c r="K36" s="85">
        <v>52.9</v>
      </c>
      <c r="L36" s="85">
        <v>57.56</v>
      </c>
      <c r="M36" s="85">
        <v>20.72</v>
      </c>
      <c r="N36" s="85">
        <v>0.78</v>
      </c>
      <c r="O36" s="85">
        <v>387.6</v>
      </c>
      <c r="P36" s="78">
        <v>132</v>
      </c>
    </row>
    <row r="37" spans="1:16" s="12" customFormat="1" ht="44.25" customHeight="1" x14ac:dyDescent="0.4">
      <c r="A37" s="13" t="s">
        <v>143</v>
      </c>
      <c r="B37" s="78" t="s">
        <v>114</v>
      </c>
      <c r="C37" s="79">
        <v>13.77</v>
      </c>
      <c r="D37" s="79">
        <v>5.3100000000000014</v>
      </c>
      <c r="E37" s="79">
        <v>3.51</v>
      </c>
      <c r="F37" s="79">
        <v>118.80000000000001</v>
      </c>
      <c r="G37" s="85">
        <v>0.45</v>
      </c>
      <c r="H37" s="85">
        <v>0.03</v>
      </c>
      <c r="I37" s="85">
        <v>8.2500000000000004E-2</v>
      </c>
      <c r="J37" s="85">
        <v>12</v>
      </c>
      <c r="K37" s="85">
        <v>21.9</v>
      </c>
      <c r="L37" s="85">
        <v>136.125</v>
      </c>
      <c r="M37" s="85">
        <v>221.25</v>
      </c>
      <c r="N37" s="85">
        <v>0.86249999999999993</v>
      </c>
      <c r="O37" s="85">
        <v>1.905</v>
      </c>
      <c r="P37" s="78">
        <v>433</v>
      </c>
    </row>
    <row r="38" spans="1:16" s="12" customFormat="1" ht="44.25" customHeight="1" x14ac:dyDescent="0.4">
      <c r="A38" s="80" t="s">
        <v>38</v>
      </c>
      <c r="B38" s="78">
        <v>130</v>
      </c>
      <c r="C38" s="121">
        <v>4.5500000000000007</v>
      </c>
      <c r="D38" s="121">
        <v>5.33</v>
      </c>
      <c r="E38" s="121">
        <v>30.549999999999997</v>
      </c>
      <c r="F38" s="121">
        <v>191.1</v>
      </c>
      <c r="G38" s="122">
        <v>0</v>
      </c>
      <c r="H38" s="122">
        <v>0.84500000000000008</v>
      </c>
      <c r="I38" s="122">
        <v>5.1999999999999998E-2</v>
      </c>
      <c r="J38" s="122">
        <v>18.200000000000003</v>
      </c>
      <c r="K38" s="122">
        <v>4.2120000000000006</v>
      </c>
      <c r="L38" s="122">
        <v>32.214000000000006</v>
      </c>
      <c r="M38" s="122">
        <v>18.329999999999998</v>
      </c>
      <c r="N38" s="122">
        <v>0.96199999999999997</v>
      </c>
      <c r="O38" s="122">
        <v>26.298999999999996</v>
      </c>
      <c r="P38" s="120">
        <v>516</v>
      </c>
    </row>
    <row r="39" spans="1:16" s="12" customFormat="1" ht="44.25" customHeight="1" x14ac:dyDescent="0.4">
      <c r="A39" s="80" t="s">
        <v>82</v>
      </c>
      <c r="B39" s="78">
        <v>200</v>
      </c>
      <c r="C39" s="79">
        <v>0.2</v>
      </c>
      <c r="D39" s="79">
        <v>0</v>
      </c>
      <c r="E39" s="79">
        <v>15</v>
      </c>
      <c r="F39" s="79">
        <v>58</v>
      </c>
      <c r="G39" s="85">
        <v>0.02</v>
      </c>
      <c r="H39" s="85">
        <v>0</v>
      </c>
      <c r="I39" s="85">
        <v>0</v>
      </c>
      <c r="J39" s="85">
        <v>0</v>
      </c>
      <c r="K39" s="85">
        <v>1.29</v>
      </c>
      <c r="L39" s="85">
        <v>1.6</v>
      </c>
      <c r="M39" s="85">
        <v>0.88</v>
      </c>
      <c r="N39" s="85">
        <v>0.21</v>
      </c>
      <c r="O39" s="85">
        <v>8.7100000000000009</v>
      </c>
      <c r="P39" s="78">
        <v>685</v>
      </c>
    </row>
    <row r="40" spans="1:16" s="12" customFormat="1" ht="44.25" customHeight="1" x14ac:dyDescent="0.4">
      <c r="A40" s="80" t="s">
        <v>144</v>
      </c>
      <c r="B40" s="78">
        <v>20</v>
      </c>
      <c r="C40" s="79">
        <v>1.58</v>
      </c>
      <c r="D40" s="79">
        <v>3.28</v>
      </c>
      <c r="E40" s="79">
        <v>13.2</v>
      </c>
      <c r="F40" s="79">
        <v>88.8</v>
      </c>
      <c r="G40" s="85">
        <v>0.98</v>
      </c>
      <c r="H40" s="85">
        <v>0.03</v>
      </c>
      <c r="I40" s="85">
        <v>0</v>
      </c>
      <c r="J40" s="85">
        <v>0.03</v>
      </c>
      <c r="K40" s="85">
        <v>90.8</v>
      </c>
      <c r="L40" s="85">
        <v>0.37</v>
      </c>
      <c r="M40" s="85">
        <v>0</v>
      </c>
      <c r="N40" s="85">
        <v>0</v>
      </c>
      <c r="O40" s="85">
        <v>0</v>
      </c>
      <c r="P40" s="78" t="s">
        <v>26</v>
      </c>
    </row>
    <row r="41" spans="1:16" s="12" customFormat="1" ht="42" customHeight="1" x14ac:dyDescent="0.4">
      <c r="A41" s="80" t="s">
        <v>25</v>
      </c>
      <c r="B41" s="78">
        <v>32.5</v>
      </c>
      <c r="C41" s="79">
        <v>2.5024999999999999</v>
      </c>
      <c r="D41" s="79">
        <v>0.45500000000000002</v>
      </c>
      <c r="E41" s="79">
        <v>12.2525</v>
      </c>
      <c r="F41" s="79">
        <v>65</v>
      </c>
      <c r="G41" s="85">
        <v>0</v>
      </c>
      <c r="H41" s="85">
        <v>3.3000000000000002E-2</v>
      </c>
      <c r="I41" s="85">
        <v>0</v>
      </c>
      <c r="J41" s="85">
        <v>0</v>
      </c>
      <c r="K41" s="85">
        <v>11.624000000000001</v>
      </c>
      <c r="L41" s="85">
        <v>22.858000000000001</v>
      </c>
      <c r="M41" s="85">
        <v>20.420999999999999</v>
      </c>
      <c r="N41" s="85">
        <v>1.5820000000000001</v>
      </c>
      <c r="O41" s="85">
        <v>0</v>
      </c>
      <c r="P41" s="78" t="s">
        <v>26</v>
      </c>
    </row>
    <row r="42" spans="1:16" s="5" customFormat="1" ht="39.75" customHeight="1" x14ac:dyDescent="0.35">
      <c r="A42" s="95" t="s">
        <v>27</v>
      </c>
      <c r="B42" s="93">
        <v>673.5</v>
      </c>
      <c r="C42" s="79">
        <f>SUM(C35:C41)</f>
        <v>25.342499999999998</v>
      </c>
      <c r="D42" s="79">
        <f t="shared" ref="D42:O42" si="2">SUM(D35:D41)</f>
        <v>20.6</v>
      </c>
      <c r="E42" s="79">
        <f t="shared" si="2"/>
        <v>92.887500000000003</v>
      </c>
      <c r="F42" s="79">
        <f t="shared" si="2"/>
        <v>651.69999999999993</v>
      </c>
      <c r="G42" s="79">
        <f t="shared" si="2"/>
        <v>11.5375</v>
      </c>
      <c r="H42" s="79">
        <f t="shared" si="2"/>
        <v>1.0205000000000002</v>
      </c>
      <c r="I42" s="79">
        <f t="shared" si="2"/>
        <v>0.1895</v>
      </c>
      <c r="J42" s="79">
        <f t="shared" si="2"/>
        <v>30.230000000000004</v>
      </c>
      <c r="K42" s="79">
        <f t="shared" si="2"/>
        <v>187.39849999999998</v>
      </c>
      <c r="L42" s="79">
        <f t="shared" si="2"/>
        <v>254.17949999999999</v>
      </c>
      <c r="M42" s="79">
        <f t="shared" si="2"/>
        <v>283.49599999999998</v>
      </c>
      <c r="N42" s="79">
        <f t="shared" si="2"/>
        <v>4.4615</v>
      </c>
      <c r="O42" s="79">
        <f t="shared" si="2"/>
        <v>425.93649999999997</v>
      </c>
      <c r="P42" s="20"/>
    </row>
    <row r="43" spans="1:16" s="5" customFormat="1" ht="75.75" customHeight="1" x14ac:dyDescent="0.45">
      <c r="A43" s="6" t="s">
        <v>28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6" s="12" customFormat="1" ht="45.75" customHeight="1" x14ac:dyDescent="0.45">
      <c r="A44" s="6" t="s">
        <v>67</v>
      </c>
      <c r="B44" s="16"/>
      <c r="C44" s="3"/>
      <c r="D44" s="3"/>
      <c r="E44" s="3"/>
      <c r="F44" s="7"/>
      <c r="G44" s="3"/>
      <c r="H44" s="16"/>
      <c r="I44" s="16"/>
      <c r="J44" s="16"/>
      <c r="K44" s="16"/>
      <c r="L44" s="16"/>
      <c r="M44" s="16"/>
      <c r="N44" s="16"/>
      <c r="O44" s="16"/>
      <c r="P44" s="5"/>
    </row>
    <row r="45" spans="1:16" s="5" customFormat="1" ht="63" customHeight="1" x14ac:dyDescent="0.35">
      <c r="A45" s="229" t="s">
        <v>2</v>
      </c>
      <c r="B45" s="93" t="s">
        <v>3</v>
      </c>
      <c r="C45" s="101" t="s">
        <v>4</v>
      </c>
      <c r="D45" s="101" t="s">
        <v>5</v>
      </c>
      <c r="E45" s="101" t="s">
        <v>6</v>
      </c>
      <c r="F45" s="101" t="s">
        <v>7</v>
      </c>
      <c r="G45" s="234" t="s">
        <v>8</v>
      </c>
      <c r="H45" s="234"/>
      <c r="I45" s="234"/>
      <c r="J45" s="234"/>
      <c r="K45" s="234" t="s">
        <v>9</v>
      </c>
      <c r="L45" s="234"/>
      <c r="M45" s="234"/>
      <c r="N45" s="234"/>
      <c r="O45" s="234"/>
      <c r="P45" s="231" t="s">
        <v>10</v>
      </c>
    </row>
    <row r="46" spans="1:16" s="5" customFormat="1" ht="50.1" customHeight="1" x14ac:dyDescent="0.35">
      <c r="A46" s="229"/>
      <c r="B46" s="93" t="s">
        <v>68</v>
      </c>
      <c r="C46" s="93" t="s">
        <v>68</v>
      </c>
      <c r="D46" s="93" t="s">
        <v>68</v>
      </c>
      <c r="E46" s="93" t="s">
        <v>68</v>
      </c>
      <c r="F46" s="93" t="s">
        <v>68</v>
      </c>
      <c r="G46" s="170" t="s">
        <v>12</v>
      </c>
      <c r="H46" s="171" t="s">
        <v>13</v>
      </c>
      <c r="I46" s="171" t="s">
        <v>142</v>
      </c>
      <c r="J46" s="171" t="s">
        <v>15</v>
      </c>
      <c r="K46" s="171" t="s">
        <v>16</v>
      </c>
      <c r="L46" s="171" t="s">
        <v>17</v>
      </c>
      <c r="M46" s="171" t="s">
        <v>18</v>
      </c>
      <c r="N46" s="171" t="s">
        <v>19</v>
      </c>
      <c r="O46" s="171" t="s">
        <v>20</v>
      </c>
      <c r="P46" s="231"/>
    </row>
    <row r="47" spans="1:16" s="12" customFormat="1" ht="33.75" customHeight="1" x14ac:dyDescent="0.45">
      <c r="A47" s="157" t="s">
        <v>107</v>
      </c>
      <c r="B47" s="168">
        <v>25</v>
      </c>
      <c r="C47" s="83">
        <v>0.75</v>
      </c>
      <c r="D47" s="83">
        <v>1.3</v>
      </c>
      <c r="E47" s="83">
        <v>1.5625</v>
      </c>
      <c r="F47" s="83">
        <v>20.9</v>
      </c>
      <c r="G47" s="83">
        <v>2.7500000000000004</v>
      </c>
      <c r="H47" s="50">
        <v>2.5000000000000001E-2</v>
      </c>
      <c r="I47" s="169">
        <v>1.2500000000000001E-2</v>
      </c>
      <c r="J47" s="50">
        <v>0</v>
      </c>
      <c r="K47" s="50">
        <v>5.3624999999999998</v>
      </c>
      <c r="L47" s="50">
        <v>14.987500000000001</v>
      </c>
      <c r="M47" s="50">
        <v>5.2</v>
      </c>
      <c r="N47" s="50">
        <v>0.17500000000000002</v>
      </c>
      <c r="O47" s="50">
        <v>25.512499999999999</v>
      </c>
      <c r="P47" s="117"/>
    </row>
    <row r="48" spans="1:16" s="12" customFormat="1" ht="75" customHeight="1" x14ac:dyDescent="0.4">
      <c r="A48" s="80" t="s">
        <v>146</v>
      </c>
      <c r="B48" s="78" t="s">
        <v>184</v>
      </c>
      <c r="C48" s="79">
        <v>10.34</v>
      </c>
      <c r="D48" s="79">
        <v>8.6699999999999982</v>
      </c>
      <c r="E48" s="79">
        <v>12.46</v>
      </c>
      <c r="F48" s="79">
        <v>170.7</v>
      </c>
      <c r="G48" s="85">
        <v>0</v>
      </c>
      <c r="H48" s="14">
        <v>3.5999999999999997E-2</v>
      </c>
      <c r="I48" s="14">
        <v>4.8119999999999994</v>
      </c>
      <c r="J48" s="14">
        <v>6.9959999999999996</v>
      </c>
      <c r="K48" s="14">
        <v>8.4</v>
      </c>
      <c r="L48" s="14">
        <v>84.695999999999998</v>
      </c>
      <c r="M48" s="14">
        <v>16.896000000000001</v>
      </c>
      <c r="N48" s="14">
        <v>0.996</v>
      </c>
      <c r="O48" s="14">
        <v>218.88</v>
      </c>
      <c r="P48" s="78">
        <v>498</v>
      </c>
    </row>
    <row r="49" spans="1:16" s="12" customFormat="1" ht="75" customHeight="1" x14ac:dyDescent="0.4">
      <c r="A49" s="80" t="s">
        <v>115</v>
      </c>
      <c r="B49" s="78">
        <v>150</v>
      </c>
      <c r="C49" s="79">
        <v>3.75</v>
      </c>
      <c r="D49" s="79">
        <v>6.1499999999999995</v>
      </c>
      <c r="E49" s="79">
        <v>38.550000000000004</v>
      </c>
      <c r="F49" s="79">
        <v>228</v>
      </c>
      <c r="G49" s="85">
        <v>0</v>
      </c>
      <c r="H49" s="14">
        <v>0.03</v>
      </c>
      <c r="I49" s="14">
        <v>1.4999999999999999E-2</v>
      </c>
      <c r="J49" s="14">
        <v>20.250000000000007</v>
      </c>
      <c r="K49" s="14">
        <v>1.365</v>
      </c>
      <c r="L49" s="14">
        <v>60.945000000000007</v>
      </c>
      <c r="M49" s="14">
        <v>16.335000000000001</v>
      </c>
      <c r="N49" s="14">
        <v>0.52499999999999991</v>
      </c>
      <c r="O49" s="14">
        <v>40.575000000000003</v>
      </c>
      <c r="P49" s="120">
        <v>511</v>
      </c>
    </row>
    <row r="50" spans="1:16" s="12" customFormat="1" ht="75" customHeight="1" x14ac:dyDescent="0.45">
      <c r="A50" s="80" t="s">
        <v>84</v>
      </c>
      <c r="B50" s="78" t="s">
        <v>85</v>
      </c>
      <c r="C50" s="79">
        <v>0.3</v>
      </c>
      <c r="D50" s="79">
        <v>0</v>
      </c>
      <c r="E50" s="79">
        <v>15.2</v>
      </c>
      <c r="F50" s="79">
        <v>60</v>
      </c>
      <c r="G50" s="85">
        <v>4.0599999999999996</v>
      </c>
      <c r="H50" s="14">
        <v>0</v>
      </c>
      <c r="I50" s="14">
        <v>0</v>
      </c>
      <c r="J50" s="14">
        <v>0</v>
      </c>
      <c r="K50" s="14">
        <v>15.16</v>
      </c>
      <c r="L50" s="14">
        <v>7.14</v>
      </c>
      <c r="M50" s="14">
        <v>5.6</v>
      </c>
      <c r="N50" s="14">
        <v>0.57999999999999996</v>
      </c>
      <c r="O50" s="14">
        <v>0</v>
      </c>
      <c r="P50" s="117">
        <v>686</v>
      </c>
    </row>
    <row r="51" spans="1:16" s="12" customFormat="1" ht="75" customHeight="1" x14ac:dyDescent="0.4">
      <c r="A51" s="13" t="s">
        <v>151</v>
      </c>
      <c r="B51" s="78">
        <v>100</v>
      </c>
      <c r="C51" s="79">
        <v>1.1000000000000001</v>
      </c>
      <c r="D51" s="79">
        <v>4.0000000000000001E-3</v>
      </c>
      <c r="E51" s="79">
        <v>14.7</v>
      </c>
      <c r="F51" s="79">
        <v>62</v>
      </c>
      <c r="G51" s="85">
        <v>10</v>
      </c>
      <c r="H51" s="85">
        <v>0.03</v>
      </c>
      <c r="I51" s="85">
        <v>0.02</v>
      </c>
      <c r="J51" s="85">
        <v>0</v>
      </c>
      <c r="K51" s="85">
        <v>16</v>
      </c>
      <c r="L51" s="85">
        <v>11</v>
      </c>
      <c r="M51" s="85">
        <v>9</v>
      </c>
      <c r="N51" s="85">
        <v>2.2000000000000002</v>
      </c>
      <c r="O51" s="85">
        <v>278</v>
      </c>
      <c r="P51" s="82"/>
    </row>
    <row r="52" spans="1:16" s="12" customFormat="1" ht="75" customHeight="1" x14ac:dyDescent="0.4">
      <c r="A52" s="13" t="s">
        <v>69</v>
      </c>
      <c r="B52" s="17">
        <v>18</v>
      </c>
      <c r="C52" s="79">
        <v>1.35</v>
      </c>
      <c r="D52" s="79">
        <v>0.52</v>
      </c>
      <c r="E52" s="79">
        <v>9.25</v>
      </c>
      <c r="F52" s="79">
        <v>47.4</v>
      </c>
      <c r="G52" s="85">
        <v>0</v>
      </c>
      <c r="H52" s="85">
        <v>0.02</v>
      </c>
      <c r="I52" s="85">
        <v>0</v>
      </c>
      <c r="J52" s="85">
        <v>0</v>
      </c>
      <c r="K52" s="85">
        <v>5.94</v>
      </c>
      <c r="L52" s="85">
        <v>5.94</v>
      </c>
      <c r="M52" s="85">
        <v>10.44</v>
      </c>
      <c r="N52" s="85">
        <v>0.8</v>
      </c>
      <c r="O52" s="85">
        <v>0</v>
      </c>
      <c r="P52" s="78" t="s">
        <v>26</v>
      </c>
    </row>
    <row r="53" spans="1:16" s="12" customFormat="1" ht="75" customHeight="1" x14ac:dyDescent="0.4">
      <c r="A53" s="80" t="s">
        <v>25</v>
      </c>
      <c r="B53" s="78">
        <v>32.5</v>
      </c>
      <c r="C53" s="79">
        <v>2.5024999999999999</v>
      </c>
      <c r="D53" s="79">
        <v>0.45500000000000002</v>
      </c>
      <c r="E53" s="79">
        <v>12.2525</v>
      </c>
      <c r="F53" s="79">
        <v>65</v>
      </c>
      <c r="G53" s="85">
        <v>0</v>
      </c>
      <c r="H53" s="85">
        <v>3.3000000000000002E-2</v>
      </c>
      <c r="I53" s="85">
        <v>0</v>
      </c>
      <c r="J53" s="85">
        <v>0</v>
      </c>
      <c r="K53" s="85">
        <v>11.624000000000001</v>
      </c>
      <c r="L53" s="85">
        <v>22.858000000000001</v>
      </c>
      <c r="M53" s="85">
        <v>20.420999999999999</v>
      </c>
      <c r="N53" s="85">
        <v>1.5820000000000001</v>
      </c>
      <c r="O53" s="85">
        <v>0</v>
      </c>
      <c r="P53" s="78" t="s">
        <v>26</v>
      </c>
    </row>
    <row r="54" spans="1:16" s="12" customFormat="1" ht="30.75" customHeight="1" x14ac:dyDescent="0.4">
      <c r="A54" s="95" t="s">
        <v>27</v>
      </c>
      <c r="B54" s="93">
        <v>530.5</v>
      </c>
      <c r="C54" s="79">
        <f>SUM(C47:C53)</f>
        <v>20.092500000000005</v>
      </c>
      <c r="D54" s="79">
        <f t="shared" ref="D54:O54" si="3">SUM(D47:D53)</f>
        <v>17.098999999999997</v>
      </c>
      <c r="E54" s="79">
        <f t="shared" si="3"/>
        <v>103.97500000000001</v>
      </c>
      <c r="F54" s="79">
        <f t="shared" si="3"/>
        <v>654</v>
      </c>
      <c r="G54" s="79">
        <f t="shared" si="3"/>
        <v>16.810000000000002</v>
      </c>
      <c r="H54" s="79">
        <f t="shared" si="3"/>
        <v>0.17399999999999999</v>
      </c>
      <c r="I54" s="79">
        <f t="shared" si="3"/>
        <v>4.8594999999999988</v>
      </c>
      <c r="J54" s="79">
        <f t="shared" si="3"/>
        <v>27.246000000000006</v>
      </c>
      <c r="K54" s="79">
        <f t="shared" si="3"/>
        <v>63.851500000000001</v>
      </c>
      <c r="L54" s="79">
        <f t="shared" si="3"/>
        <v>207.56649999999999</v>
      </c>
      <c r="M54" s="79">
        <f t="shared" si="3"/>
        <v>83.891999999999996</v>
      </c>
      <c r="N54" s="79">
        <f t="shared" si="3"/>
        <v>6.8579999999999997</v>
      </c>
      <c r="O54" s="79">
        <f t="shared" si="3"/>
        <v>562.96749999999997</v>
      </c>
      <c r="P54" s="20"/>
    </row>
    <row r="55" spans="1:16" s="12" customFormat="1" ht="54.75" customHeight="1" x14ac:dyDescent="0.4">
      <c r="A55" s="8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11"/>
    </row>
    <row r="56" spans="1:16" s="5" customFormat="1" ht="51.75" customHeight="1" x14ac:dyDescent="0.45">
      <c r="A56" s="6" t="s">
        <v>29</v>
      </c>
      <c r="B56" s="2"/>
      <c r="C56" s="3"/>
      <c r="D56" s="3"/>
      <c r="E56" s="3"/>
      <c r="F56" s="7"/>
      <c r="G56" s="3"/>
      <c r="H56" s="16"/>
      <c r="I56" s="16"/>
      <c r="J56" s="16"/>
      <c r="K56" s="16"/>
      <c r="L56" s="16"/>
      <c r="M56" s="16"/>
      <c r="N56" s="16"/>
      <c r="O56" s="16"/>
      <c r="P56" s="6"/>
    </row>
    <row r="57" spans="1:16" s="5" customFormat="1" ht="51.75" customHeight="1" x14ac:dyDescent="0.35">
      <c r="A57" s="229" t="s">
        <v>2</v>
      </c>
      <c r="B57" s="93" t="s">
        <v>3</v>
      </c>
      <c r="C57" s="101" t="s">
        <v>4</v>
      </c>
      <c r="D57" s="101" t="s">
        <v>5</v>
      </c>
      <c r="E57" s="101" t="s">
        <v>6</v>
      </c>
      <c r="F57" s="101" t="s">
        <v>7</v>
      </c>
      <c r="G57" s="230" t="s">
        <v>8</v>
      </c>
      <c r="H57" s="230"/>
      <c r="I57" s="230"/>
      <c r="J57" s="230"/>
      <c r="K57" s="230" t="s">
        <v>9</v>
      </c>
      <c r="L57" s="230"/>
      <c r="M57" s="230"/>
      <c r="N57" s="230"/>
      <c r="O57" s="230"/>
      <c r="P57" s="231" t="s">
        <v>10</v>
      </c>
    </row>
    <row r="58" spans="1:16" s="5" customFormat="1" ht="50.1" customHeight="1" x14ac:dyDescent="0.35">
      <c r="A58" s="229"/>
      <c r="B58" s="93" t="s">
        <v>68</v>
      </c>
      <c r="C58" s="93" t="s">
        <v>68</v>
      </c>
      <c r="D58" s="93" t="s">
        <v>68</v>
      </c>
      <c r="E58" s="93" t="s">
        <v>68</v>
      </c>
      <c r="F58" s="93" t="s">
        <v>68</v>
      </c>
      <c r="G58" s="100" t="s">
        <v>12</v>
      </c>
      <c r="H58" s="94" t="s">
        <v>13</v>
      </c>
      <c r="I58" s="94" t="s">
        <v>142</v>
      </c>
      <c r="J58" s="94" t="s">
        <v>15</v>
      </c>
      <c r="K58" s="94" t="s">
        <v>16</v>
      </c>
      <c r="L58" s="94" t="s">
        <v>17</v>
      </c>
      <c r="M58" s="94" t="s">
        <v>18</v>
      </c>
      <c r="N58" s="94" t="s">
        <v>19</v>
      </c>
      <c r="O58" s="94" t="s">
        <v>20</v>
      </c>
      <c r="P58" s="231"/>
    </row>
    <row r="59" spans="1:16" s="12" customFormat="1" ht="33.75" customHeight="1" x14ac:dyDescent="0.4">
      <c r="A59" s="157" t="s">
        <v>107</v>
      </c>
      <c r="B59" s="78">
        <f>B47/25*20</f>
        <v>20</v>
      </c>
      <c r="C59" s="78">
        <f t="shared" ref="C59:O59" si="4">C47/25*20</f>
        <v>0.6</v>
      </c>
      <c r="D59" s="78">
        <f t="shared" si="4"/>
        <v>1.04</v>
      </c>
      <c r="E59" s="78">
        <f t="shared" si="4"/>
        <v>1.25</v>
      </c>
      <c r="F59" s="78">
        <f t="shared" si="4"/>
        <v>16.72</v>
      </c>
      <c r="G59" s="78">
        <f t="shared" si="4"/>
        <v>2.2000000000000002</v>
      </c>
      <c r="H59" s="78">
        <f t="shared" si="4"/>
        <v>0.02</v>
      </c>
      <c r="I59" s="78">
        <f t="shared" si="4"/>
        <v>0.01</v>
      </c>
      <c r="J59" s="78">
        <f t="shared" si="4"/>
        <v>0</v>
      </c>
      <c r="K59" s="78">
        <f t="shared" si="4"/>
        <v>4.29</v>
      </c>
      <c r="L59" s="78">
        <f t="shared" si="4"/>
        <v>11.99</v>
      </c>
      <c r="M59" s="78">
        <f t="shared" si="4"/>
        <v>4.16</v>
      </c>
      <c r="N59" s="78">
        <f t="shared" si="4"/>
        <v>0.14000000000000001</v>
      </c>
      <c r="O59" s="78">
        <f t="shared" si="4"/>
        <v>20.41</v>
      </c>
      <c r="P59" s="120"/>
    </row>
    <row r="60" spans="1:16" s="12" customFormat="1" ht="88.5" customHeight="1" x14ac:dyDescent="0.4">
      <c r="A60" s="13" t="s">
        <v>109</v>
      </c>
      <c r="B60" s="78" t="s">
        <v>21</v>
      </c>
      <c r="C60" s="79">
        <v>1.59</v>
      </c>
      <c r="D60" s="79">
        <v>5.51</v>
      </c>
      <c r="E60" s="79">
        <v>10.55</v>
      </c>
      <c r="F60" s="79">
        <v>84.8</v>
      </c>
      <c r="G60" s="85">
        <v>8.23</v>
      </c>
      <c r="H60" s="85">
        <v>0.04</v>
      </c>
      <c r="I60" s="85">
        <v>0.03</v>
      </c>
      <c r="J60" s="85">
        <v>0</v>
      </c>
      <c r="K60" s="85">
        <v>35.5</v>
      </c>
      <c r="L60" s="85">
        <v>42.58</v>
      </c>
      <c r="M60" s="85">
        <v>21</v>
      </c>
      <c r="N60" s="85">
        <v>0.95</v>
      </c>
      <c r="O60" s="85">
        <v>305.32</v>
      </c>
      <c r="P60" s="78">
        <v>110</v>
      </c>
    </row>
    <row r="61" spans="1:16" s="12" customFormat="1" ht="88.5" customHeight="1" x14ac:dyDescent="0.4">
      <c r="A61" s="80" t="s">
        <v>148</v>
      </c>
      <c r="B61" s="78" t="s">
        <v>184</v>
      </c>
      <c r="C61" s="79">
        <v>10.34</v>
      </c>
      <c r="D61" s="79">
        <v>8.6699999999999982</v>
      </c>
      <c r="E61" s="79">
        <v>12.46</v>
      </c>
      <c r="F61" s="79">
        <v>170.7</v>
      </c>
      <c r="G61" s="85">
        <v>0</v>
      </c>
      <c r="H61" s="14">
        <v>3.5999999999999997E-2</v>
      </c>
      <c r="I61" s="14">
        <v>4.8119999999999994</v>
      </c>
      <c r="J61" s="14">
        <v>6.9959999999999996</v>
      </c>
      <c r="K61" s="14">
        <v>8.4</v>
      </c>
      <c r="L61" s="14">
        <v>84.695999999999998</v>
      </c>
      <c r="M61" s="14">
        <v>16.896000000000001</v>
      </c>
      <c r="N61" s="14">
        <v>0.996</v>
      </c>
      <c r="O61" s="14">
        <v>218.88</v>
      </c>
      <c r="P61" s="78">
        <v>498</v>
      </c>
    </row>
    <row r="62" spans="1:16" s="12" customFormat="1" ht="88.5" customHeight="1" x14ac:dyDescent="0.4">
      <c r="A62" s="80" t="s">
        <v>115</v>
      </c>
      <c r="B62" s="78">
        <v>130</v>
      </c>
      <c r="C62" s="79">
        <v>3.25</v>
      </c>
      <c r="D62" s="79">
        <v>5.3299999999999992</v>
      </c>
      <c r="E62" s="79">
        <v>33.410000000000004</v>
      </c>
      <c r="F62" s="79">
        <v>197.6</v>
      </c>
      <c r="G62" s="85">
        <v>0</v>
      </c>
      <c r="H62" s="14">
        <v>2.5999999999999999E-2</v>
      </c>
      <c r="I62" s="14">
        <v>1.2999999999999999E-2</v>
      </c>
      <c r="J62" s="14">
        <v>17.550000000000004</v>
      </c>
      <c r="K62" s="14">
        <v>1.1830000000000001</v>
      </c>
      <c r="L62" s="14">
        <v>52.81900000000001</v>
      </c>
      <c r="M62" s="14">
        <v>14.157000000000002</v>
      </c>
      <c r="N62" s="14">
        <v>0.4549999999999999</v>
      </c>
      <c r="O62" s="14">
        <v>35.164999999999999</v>
      </c>
      <c r="P62" s="120">
        <v>511</v>
      </c>
    </row>
    <row r="63" spans="1:16" s="5" customFormat="1" ht="88.5" customHeight="1" x14ac:dyDescent="0.45">
      <c r="A63" s="80" t="s">
        <v>84</v>
      </c>
      <c r="B63" s="78" t="s">
        <v>116</v>
      </c>
      <c r="C63" s="79">
        <v>0.3</v>
      </c>
      <c r="D63" s="79">
        <v>0</v>
      </c>
      <c r="E63" s="79">
        <v>15.2</v>
      </c>
      <c r="F63" s="79">
        <v>60</v>
      </c>
      <c r="G63" s="85">
        <v>4.0599999999999996</v>
      </c>
      <c r="H63" s="14">
        <v>0</v>
      </c>
      <c r="I63" s="14">
        <v>0</v>
      </c>
      <c r="J63" s="14">
        <v>0</v>
      </c>
      <c r="K63" s="14">
        <v>15.16</v>
      </c>
      <c r="L63" s="14">
        <v>7.14</v>
      </c>
      <c r="M63" s="14">
        <v>5.6</v>
      </c>
      <c r="N63" s="14">
        <v>0.57999999999999996</v>
      </c>
      <c r="O63" s="14">
        <v>0</v>
      </c>
      <c r="P63" s="117">
        <v>686</v>
      </c>
    </row>
    <row r="64" spans="1:16" s="5" customFormat="1" ht="88.5" customHeight="1" x14ac:dyDescent="0.35">
      <c r="A64" s="13" t="s">
        <v>151</v>
      </c>
      <c r="B64" s="78">
        <v>100</v>
      </c>
      <c r="C64" s="79">
        <v>1.1000000000000001</v>
      </c>
      <c r="D64" s="79">
        <v>4.0000000000000001E-3</v>
      </c>
      <c r="E64" s="79">
        <v>14.7</v>
      </c>
      <c r="F64" s="79">
        <v>62</v>
      </c>
      <c r="G64" s="85">
        <v>10</v>
      </c>
      <c r="H64" s="85">
        <v>0.03</v>
      </c>
      <c r="I64" s="85">
        <v>0.02</v>
      </c>
      <c r="J64" s="85">
        <v>0</v>
      </c>
      <c r="K64" s="85">
        <v>16</v>
      </c>
      <c r="L64" s="85">
        <v>11</v>
      </c>
      <c r="M64" s="85">
        <v>9</v>
      </c>
      <c r="N64" s="85">
        <v>2.2000000000000002</v>
      </c>
      <c r="O64" s="85">
        <v>278</v>
      </c>
      <c r="P64" s="82"/>
    </row>
    <row r="65" spans="1:16105" s="12" customFormat="1" ht="88.5" customHeight="1" x14ac:dyDescent="0.4">
      <c r="A65" s="80" t="s">
        <v>25</v>
      </c>
      <c r="B65" s="78">
        <v>32.5</v>
      </c>
      <c r="C65" s="79">
        <v>2.5024999999999999</v>
      </c>
      <c r="D65" s="79">
        <v>0.45500000000000002</v>
      </c>
      <c r="E65" s="79">
        <v>12.2525</v>
      </c>
      <c r="F65" s="79">
        <v>65</v>
      </c>
      <c r="G65" s="85">
        <v>0</v>
      </c>
      <c r="H65" s="14">
        <v>3.3000000000000002E-2</v>
      </c>
      <c r="I65" s="169">
        <v>0</v>
      </c>
      <c r="J65" s="14">
        <v>0</v>
      </c>
      <c r="K65" s="14">
        <v>11.624000000000001</v>
      </c>
      <c r="L65" s="14">
        <v>22.858000000000001</v>
      </c>
      <c r="M65" s="14">
        <v>20.420999999999999</v>
      </c>
      <c r="N65" s="14">
        <v>1.5820000000000001</v>
      </c>
      <c r="O65" s="14">
        <v>0</v>
      </c>
      <c r="P65" s="78" t="s">
        <v>26</v>
      </c>
    </row>
    <row r="66" spans="1:16105" s="5" customFormat="1" ht="50.1" customHeight="1" x14ac:dyDescent="0.35">
      <c r="A66" s="95" t="s">
        <v>27</v>
      </c>
      <c r="B66" s="93">
        <v>658.5</v>
      </c>
      <c r="C66" s="79">
        <f t="shared" ref="C66:O66" si="5">SUM(C59:C65)</f>
        <v>19.682500000000001</v>
      </c>
      <c r="D66" s="79">
        <f t="shared" si="5"/>
        <v>21.008999999999997</v>
      </c>
      <c r="E66" s="79">
        <f t="shared" si="5"/>
        <v>99.822500000000005</v>
      </c>
      <c r="F66" s="79">
        <f t="shared" si="5"/>
        <v>656.81999999999994</v>
      </c>
      <c r="G66" s="79">
        <f t="shared" si="5"/>
        <v>24.49</v>
      </c>
      <c r="H66" s="79">
        <f t="shared" si="5"/>
        <v>0.185</v>
      </c>
      <c r="I66" s="79">
        <f t="shared" si="5"/>
        <v>4.8849999999999989</v>
      </c>
      <c r="J66" s="79">
        <f t="shared" si="5"/>
        <v>24.546000000000003</v>
      </c>
      <c r="K66" s="79">
        <f t="shared" si="5"/>
        <v>92.156999999999996</v>
      </c>
      <c r="L66" s="79">
        <f t="shared" si="5"/>
        <v>233.083</v>
      </c>
      <c r="M66" s="79">
        <f t="shared" si="5"/>
        <v>91.234000000000009</v>
      </c>
      <c r="N66" s="79">
        <f t="shared" si="5"/>
        <v>6.9029999999999996</v>
      </c>
      <c r="O66" s="79">
        <f t="shared" si="5"/>
        <v>857.77499999999998</v>
      </c>
      <c r="P66" s="20"/>
    </row>
    <row r="67" spans="1:16105" s="5" customFormat="1" ht="90.75" customHeight="1" x14ac:dyDescent="0.45">
      <c r="A67" s="6" t="s">
        <v>32</v>
      </c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10"/>
    </row>
    <row r="68" spans="1:16105" s="5" customFormat="1" ht="36" customHeight="1" x14ac:dyDescent="0.45">
      <c r="A68" s="6" t="s">
        <v>67</v>
      </c>
      <c r="B68" s="2"/>
      <c r="C68" s="3"/>
      <c r="D68" s="3"/>
      <c r="E68" s="3"/>
      <c r="F68" s="7"/>
      <c r="G68" s="3"/>
      <c r="H68" s="16"/>
      <c r="I68" s="16"/>
      <c r="J68" s="16"/>
      <c r="K68" s="16"/>
      <c r="L68" s="16"/>
      <c r="M68" s="16"/>
      <c r="N68" s="16"/>
      <c r="O68" s="16"/>
    </row>
    <row r="69" spans="1:16105" s="5" customFormat="1" ht="36" customHeight="1" x14ac:dyDescent="0.35">
      <c r="A69" s="229" t="s">
        <v>2</v>
      </c>
      <c r="B69" s="93" t="s">
        <v>3</v>
      </c>
      <c r="C69" s="101" t="s">
        <v>4</v>
      </c>
      <c r="D69" s="101" t="s">
        <v>5</v>
      </c>
      <c r="E69" s="101" t="s">
        <v>6</v>
      </c>
      <c r="F69" s="101" t="s">
        <v>7</v>
      </c>
      <c r="G69" s="230" t="s">
        <v>8</v>
      </c>
      <c r="H69" s="230"/>
      <c r="I69" s="230"/>
      <c r="J69" s="230"/>
      <c r="K69" s="230" t="s">
        <v>9</v>
      </c>
      <c r="L69" s="230"/>
      <c r="M69" s="230"/>
      <c r="N69" s="230"/>
      <c r="O69" s="230"/>
      <c r="P69" s="231" t="s">
        <v>10</v>
      </c>
    </row>
    <row r="70" spans="1:16105" s="5" customFormat="1" ht="33.75" customHeight="1" x14ac:dyDescent="0.35">
      <c r="A70" s="229"/>
      <c r="B70" s="93" t="s">
        <v>68</v>
      </c>
      <c r="C70" s="93" t="s">
        <v>68</v>
      </c>
      <c r="D70" s="93" t="s">
        <v>68</v>
      </c>
      <c r="E70" s="93" t="s">
        <v>68</v>
      </c>
      <c r="F70" s="93" t="s">
        <v>68</v>
      </c>
      <c r="G70" s="100" t="s">
        <v>12</v>
      </c>
      <c r="H70" s="94" t="s">
        <v>13</v>
      </c>
      <c r="I70" s="94" t="s">
        <v>142</v>
      </c>
      <c r="J70" s="94" t="s">
        <v>15</v>
      </c>
      <c r="K70" s="94" t="s">
        <v>16</v>
      </c>
      <c r="L70" s="94" t="s">
        <v>17</v>
      </c>
      <c r="M70" s="94" t="s">
        <v>18</v>
      </c>
      <c r="N70" s="94" t="s">
        <v>19</v>
      </c>
      <c r="O70" s="94" t="s">
        <v>20</v>
      </c>
      <c r="P70" s="231"/>
    </row>
    <row r="71" spans="1:16105" s="12" customFormat="1" ht="33.75" customHeight="1" x14ac:dyDescent="0.4">
      <c r="A71" s="13" t="s">
        <v>79</v>
      </c>
      <c r="B71" s="78">
        <v>25</v>
      </c>
      <c r="C71" s="79">
        <f>C82/20*25</f>
        <v>0.5625</v>
      </c>
      <c r="D71" s="79">
        <f t="shared" ref="D71:O71" si="6">D82/20*25</f>
        <v>0.9375</v>
      </c>
      <c r="E71" s="79">
        <f t="shared" si="6"/>
        <v>11.125</v>
      </c>
      <c r="F71" s="79">
        <f t="shared" si="6"/>
        <v>21.25</v>
      </c>
      <c r="G71" s="79">
        <f t="shared" si="6"/>
        <v>3.4749999999999996</v>
      </c>
      <c r="H71" s="79">
        <f t="shared" si="6"/>
        <v>1.2500000000000001E-2</v>
      </c>
      <c r="I71" s="79">
        <f t="shared" si="6"/>
        <v>1.2500000000000001E-2</v>
      </c>
      <c r="J71" s="79">
        <f t="shared" si="6"/>
        <v>0</v>
      </c>
      <c r="K71" s="79">
        <f t="shared" si="6"/>
        <v>14.550000000000002</v>
      </c>
      <c r="L71" s="79">
        <f t="shared" si="6"/>
        <v>17.649999999999999</v>
      </c>
      <c r="M71" s="79">
        <f t="shared" si="6"/>
        <v>8.3999999999999986</v>
      </c>
      <c r="N71" s="79">
        <f t="shared" si="6"/>
        <v>0.375</v>
      </c>
      <c r="O71" s="79">
        <f t="shared" si="6"/>
        <v>87.787500000000009</v>
      </c>
      <c r="P71" s="120" t="s">
        <v>26</v>
      </c>
    </row>
    <row r="72" spans="1:16105" s="12" customFormat="1" ht="63.75" customHeight="1" x14ac:dyDescent="0.4">
      <c r="A72" s="80" t="s">
        <v>117</v>
      </c>
      <c r="B72" s="78" t="s">
        <v>114</v>
      </c>
      <c r="C72" s="79">
        <v>12.509999999999998</v>
      </c>
      <c r="D72" s="79">
        <v>5.8500000000000005</v>
      </c>
      <c r="E72" s="79">
        <v>3.6</v>
      </c>
      <c r="F72" s="79">
        <v>118.80000000000001</v>
      </c>
      <c r="G72" s="85">
        <v>0.45</v>
      </c>
      <c r="H72" s="85">
        <v>0.03</v>
      </c>
      <c r="I72" s="85">
        <v>8.2500000000000004E-2</v>
      </c>
      <c r="J72" s="85">
        <v>12</v>
      </c>
      <c r="K72" s="85">
        <v>21.9</v>
      </c>
      <c r="L72" s="85">
        <v>136.125</v>
      </c>
      <c r="M72" s="85">
        <v>221.25</v>
      </c>
      <c r="N72" s="85">
        <v>0.86249999999999993</v>
      </c>
      <c r="O72" s="85">
        <v>1.905</v>
      </c>
      <c r="P72" s="78">
        <v>437</v>
      </c>
    </row>
    <row r="73" spans="1:16105" s="12" customFormat="1" ht="63.75" customHeight="1" x14ac:dyDescent="0.4">
      <c r="A73" s="13" t="s">
        <v>22</v>
      </c>
      <c r="B73" s="78">
        <v>150</v>
      </c>
      <c r="C73" s="79">
        <v>8.6999999999999975</v>
      </c>
      <c r="D73" s="79">
        <v>7.8</v>
      </c>
      <c r="E73" s="79">
        <v>42.6</v>
      </c>
      <c r="F73" s="79">
        <v>279</v>
      </c>
      <c r="G73" s="85">
        <v>0</v>
      </c>
      <c r="H73" s="14">
        <v>0.2475</v>
      </c>
      <c r="I73" s="14">
        <v>0.12</v>
      </c>
      <c r="J73" s="14">
        <v>15</v>
      </c>
      <c r="K73" s="14">
        <v>15.674999999999999</v>
      </c>
      <c r="L73" s="14">
        <v>209.77499999999998</v>
      </c>
      <c r="M73" s="14">
        <v>140.02499999999998</v>
      </c>
      <c r="N73" s="14">
        <v>4.8000000000000007</v>
      </c>
      <c r="O73" s="14">
        <v>267</v>
      </c>
      <c r="P73" s="120">
        <v>508</v>
      </c>
    </row>
    <row r="74" spans="1:16105" s="12" customFormat="1" ht="63.75" customHeight="1" x14ac:dyDescent="0.4">
      <c r="A74" s="13" t="s">
        <v>134</v>
      </c>
      <c r="B74" s="17">
        <v>200</v>
      </c>
      <c r="C74" s="81">
        <v>0.2</v>
      </c>
      <c r="D74" s="81">
        <v>0</v>
      </c>
      <c r="E74" s="81">
        <v>35.799999999999997</v>
      </c>
      <c r="F74" s="81">
        <v>142</v>
      </c>
      <c r="G74" s="85">
        <v>3.2</v>
      </c>
      <c r="H74" s="14">
        <v>0.06</v>
      </c>
      <c r="I74" s="14">
        <v>0</v>
      </c>
      <c r="J74" s="14">
        <v>0</v>
      </c>
      <c r="K74" s="14">
        <v>14.22</v>
      </c>
      <c r="L74" s="14">
        <v>2.14</v>
      </c>
      <c r="M74" s="14">
        <v>4.1399999999999997</v>
      </c>
      <c r="N74" s="14">
        <v>0.48</v>
      </c>
      <c r="O74" s="14">
        <v>0</v>
      </c>
      <c r="P74" s="78">
        <v>631</v>
      </c>
    </row>
    <row r="75" spans="1:16105" s="12" customFormat="1" ht="63.75" customHeight="1" x14ac:dyDescent="0.4">
      <c r="A75" s="13" t="s">
        <v>69</v>
      </c>
      <c r="B75" s="17">
        <v>18</v>
      </c>
      <c r="C75" s="79">
        <v>1.35</v>
      </c>
      <c r="D75" s="79">
        <v>0.52</v>
      </c>
      <c r="E75" s="79">
        <v>9.25</v>
      </c>
      <c r="F75" s="79">
        <v>47.4</v>
      </c>
      <c r="G75" s="85">
        <v>0</v>
      </c>
      <c r="H75" s="85">
        <v>0.02</v>
      </c>
      <c r="I75" s="85">
        <v>0</v>
      </c>
      <c r="J75" s="85">
        <v>0</v>
      </c>
      <c r="K75" s="85">
        <v>5.94</v>
      </c>
      <c r="L75" s="85">
        <v>5.94</v>
      </c>
      <c r="M75" s="85">
        <v>10.44</v>
      </c>
      <c r="N75" s="85">
        <v>0.8</v>
      </c>
      <c r="O75" s="85">
        <v>0</v>
      </c>
      <c r="P75" s="78" t="s">
        <v>26</v>
      </c>
    </row>
    <row r="76" spans="1:16105" s="12" customFormat="1" ht="63.75" customHeight="1" x14ac:dyDescent="0.4">
      <c r="A76" s="80" t="s">
        <v>25</v>
      </c>
      <c r="B76" s="78">
        <v>32.5</v>
      </c>
      <c r="C76" s="79">
        <v>2.5024999999999999</v>
      </c>
      <c r="D76" s="79">
        <v>0.45500000000000002</v>
      </c>
      <c r="E76" s="79">
        <v>12.2525</v>
      </c>
      <c r="F76" s="79">
        <v>65</v>
      </c>
      <c r="G76" s="85">
        <v>0</v>
      </c>
      <c r="H76" s="85">
        <v>3.3000000000000002E-2</v>
      </c>
      <c r="I76" s="85">
        <v>0</v>
      </c>
      <c r="J76" s="85">
        <v>0</v>
      </c>
      <c r="K76" s="85">
        <v>11.624000000000001</v>
      </c>
      <c r="L76" s="85">
        <v>22.858000000000001</v>
      </c>
      <c r="M76" s="85">
        <v>20.420999999999999</v>
      </c>
      <c r="N76" s="85">
        <v>1.5820000000000001</v>
      </c>
      <c r="O76" s="85">
        <v>0</v>
      </c>
      <c r="P76" s="78" t="s">
        <v>26</v>
      </c>
    </row>
    <row r="77" spans="1:16105" s="5" customFormat="1" ht="47.25" customHeight="1" x14ac:dyDescent="0.35">
      <c r="A77" s="95" t="s">
        <v>27</v>
      </c>
      <c r="B77" s="93">
        <v>510.5</v>
      </c>
      <c r="C77" s="79">
        <f>SUM(C71:C76)</f>
        <v>25.824999999999996</v>
      </c>
      <c r="D77" s="79">
        <f t="shared" ref="D77:O77" si="7">SUM(D71:D76)</f>
        <v>15.5625</v>
      </c>
      <c r="E77" s="79">
        <f t="shared" si="7"/>
        <v>114.6275</v>
      </c>
      <c r="F77" s="79">
        <f t="shared" si="7"/>
        <v>673.44999999999993</v>
      </c>
      <c r="G77" s="79">
        <f t="shared" si="7"/>
        <v>7.125</v>
      </c>
      <c r="H77" s="79">
        <f t="shared" si="7"/>
        <v>0.40300000000000002</v>
      </c>
      <c r="I77" s="79">
        <f t="shared" si="7"/>
        <v>0.215</v>
      </c>
      <c r="J77" s="79">
        <f t="shared" si="7"/>
        <v>27</v>
      </c>
      <c r="K77" s="79">
        <f t="shared" si="7"/>
        <v>83.908999999999992</v>
      </c>
      <c r="L77" s="79">
        <f t="shared" si="7"/>
        <v>394.48799999999994</v>
      </c>
      <c r="M77" s="79">
        <f t="shared" si="7"/>
        <v>404.67599999999993</v>
      </c>
      <c r="N77" s="79">
        <f t="shared" si="7"/>
        <v>8.8994999999999997</v>
      </c>
      <c r="O77" s="79">
        <f t="shared" si="7"/>
        <v>356.6925</v>
      </c>
      <c r="P77" s="20"/>
    </row>
    <row r="78" spans="1:16105" s="5" customFormat="1" ht="32.450000000000003" customHeight="1" x14ac:dyDescent="0.35">
      <c r="A78" s="174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11"/>
    </row>
    <row r="79" spans="1:16105" ht="37.9" customHeight="1" x14ac:dyDescent="0.45">
      <c r="A79" s="6" t="s">
        <v>33</v>
      </c>
      <c r="B79" s="2"/>
      <c r="C79" s="3"/>
      <c r="D79" s="3"/>
      <c r="E79" s="3"/>
      <c r="F79" s="7"/>
      <c r="G79" s="3"/>
      <c r="H79" s="16"/>
      <c r="I79" s="16"/>
      <c r="J79" s="16"/>
      <c r="K79" s="16"/>
      <c r="L79" s="16"/>
      <c r="M79" s="16"/>
      <c r="N79" s="16"/>
      <c r="O79" s="16"/>
      <c r="P79" s="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  <c r="CC79" s="26"/>
      <c r="CD79" s="26"/>
      <c r="CE79" s="26"/>
      <c r="CF79" s="26"/>
      <c r="CG79" s="26"/>
      <c r="CH79" s="26"/>
      <c r="CI79" s="26"/>
      <c r="CJ79" s="26"/>
      <c r="CK79" s="26"/>
      <c r="CL79" s="26"/>
      <c r="CM79" s="26"/>
      <c r="CN79" s="26"/>
      <c r="CO79" s="26"/>
      <c r="CP79" s="26"/>
      <c r="CQ79" s="26"/>
      <c r="CR79" s="26"/>
      <c r="CS79" s="26"/>
      <c r="CT79" s="26"/>
      <c r="CU79" s="26"/>
      <c r="CV79" s="26"/>
      <c r="CW79" s="26"/>
      <c r="CX79" s="26"/>
      <c r="CY79" s="26"/>
      <c r="CZ79" s="26"/>
      <c r="DA79" s="26"/>
      <c r="DB79" s="26"/>
      <c r="DC79" s="26"/>
      <c r="DD79" s="26"/>
      <c r="DE79" s="26"/>
      <c r="DF79" s="26"/>
      <c r="DG79" s="26"/>
      <c r="DH79" s="26"/>
      <c r="DI79" s="26"/>
      <c r="DJ79" s="26"/>
      <c r="DK79" s="26"/>
      <c r="DL79" s="26"/>
      <c r="DM79" s="26"/>
      <c r="DN79" s="26"/>
      <c r="DO79" s="26"/>
      <c r="DP79" s="26"/>
      <c r="DQ79" s="26"/>
      <c r="DR79" s="26"/>
      <c r="DS79" s="26"/>
      <c r="DT79" s="26"/>
      <c r="DU79" s="26"/>
      <c r="DV79" s="26"/>
      <c r="DW79" s="26"/>
      <c r="DX79" s="26"/>
      <c r="DY79" s="26"/>
      <c r="DZ79" s="26"/>
      <c r="EA79" s="26"/>
      <c r="EB79" s="26"/>
      <c r="EC79" s="26"/>
      <c r="ED79" s="26"/>
      <c r="EE79" s="26"/>
      <c r="EF79" s="26"/>
      <c r="EG79" s="26"/>
      <c r="EH79" s="26"/>
      <c r="EI79" s="26"/>
      <c r="EJ79" s="26"/>
      <c r="EK79" s="26"/>
      <c r="EL79" s="26"/>
      <c r="EM79" s="26"/>
      <c r="EN79" s="26"/>
      <c r="EO79" s="26"/>
      <c r="EP79" s="26"/>
      <c r="EQ79" s="26"/>
      <c r="ER79" s="26"/>
      <c r="ES79" s="26"/>
      <c r="ET79" s="26"/>
      <c r="EU79" s="26"/>
      <c r="EV79" s="26"/>
      <c r="EW79" s="26"/>
      <c r="EX79" s="26"/>
      <c r="EY79" s="26"/>
      <c r="EZ79" s="26"/>
      <c r="FA79" s="26"/>
      <c r="FB79" s="26"/>
      <c r="FC79" s="26"/>
      <c r="FD79" s="26"/>
      <c r="FE79" s="26"/>
      <c r="FF79" s="26"/>
      <c r="FG79" s="26"/>
      <c r="FH79" s="26"/>
      <c r="FI79" s="26"/>
      <c r="FJ79" s="26"/>
      <c r="FK79" s="26"/>
      <c r="FL79" s="26"/>
      <c r="FM79" s="26"/>
      <c r="FN79" s="26"/>
      <c r="FO79" s="26"/>
      <c r="FP79" s="26"/>
      <c r="FQ79" s="26"/>
      <c r="FR79" s="26"/>
      <c r="FS79" s="26"/>
      <c r="FT79" s="26"/>
      <c r="FU79" s="26"/>
      <c r="FV79" s="26"/>
      <c r="FW79" s="26"/>
      <c r="FX79" s="26"/>
      <c r="FY79" s="26"/>
      <c r="FZ79" s="26"/>
      <c r="GA79" s="26"/>
      <c r="GB79" s="26"/>
      <c r="GC79" s="26"/>
      <c r="GD79" s="26"/>
      <c r="GE79" s="26"/>
      <c r="GF79" s="26"/>
      <c r="GG79" s="26"/>
      <c r="GH79" s="26"/>
      <c r="GI79" s="26"/>
      <c r="GJ79" s="26"/>
      <c r="GK79" s="26"/>
      <c r="GL79" s="26"/>
      <c r="GM79" s="26"/>
      <c r="GN79" s="26"/>
      <c r="GO79" s="26"/>
      <c r="GP79" s="26"/>
      <c r="GQ79" s="26"/>
      <c r="GR79" s="26"/>
      <c r="GS79" s="26"/>
      <c r="GT79" s="26"/>
      <c r="GU79" s="26"/>
      <c r="GV79" s="26"/>
      <c r="GW79" s="26"/>
      <c r="GX79" s="26"/>
      <c r="GY79" s="26"/>
      <c r="GZ79" s="26"/>
      <c r="HA79" s="26"/>
      <c r="HB79" s="26"/>
      <c r="HC79" s="26"/>
      <c r="HD79" s="26"/>
      <c r="HE79" s="26"/>
      <c r="HF79" s="26"/>
      <c r="HG79" s="26"/>
      <c r="HH79" s="26"/>
      <c r="HI79" s="26"/>
      <c r="HJ79" s="26"/>
      <c r="HK79" s="26"/>
      <c r="HL79" s="26"/>
      <c r="HM79" s="26"/>
      <c r="HN79" s="26"/>
      <c r="HO79" s="26"/>
      <c r="HP79" s="26"/>
      <c r="HQ79" s="26"/>
      <c r="HR79" s="26"/>
      <c r="HS79" s="26"/>
      <c r="HT79" s="26"/>
      <c r="HU79" s="26"/>
      <c r="HV79" s="26"/>
      <c r="HW79" s="26"/>
      <c r="HX79" s="26"/>
      <c r="HY79" s="26"/>
      <c r="HZ79" s="26"/>
      <c r="IA79" s="26"/>
      <c r="IB79" s="26"/>
      <c r="IC79" s="26"/>
      <c r="ID79" s="26"/>
      <c r="IE79" s="26"/>
      <c r="IF79" s="26"/>
      <c r="IG79" s="26"/>
      <c r="IH79" s="26"/>
      <c r="II79" s="26"/>
      <c r="IJ79" s="26"/>
      <c r="IK79" s="26"/>
      <c r="IL79" s="26"/>
      <c r="IM79" s="26"/>
      <c r="IN79" s="26"/>
      <c r="IO79" s="26"/>
      <c r="IP79" s="26"/>
      <c r="IQ79" s="26"/>
      <c r="IR79" s="26"/>
      <c r="IS79" s="26"/>
      <c r="IT79" s="26"/>
      <c r="IU79" s="26"/>
      <c r="IV79" s="26"/>
      <c r="IW79" s="26"/>
      <c r="IX79" s="26"/>
      <c r="IY79" s="26"/>
      <c r="IZ79" s="26"/>
      <c r="JA79" s="26"/>
      <c r="JB79" s="26"/>
      <c r="JC79" s="26"/>
      <c r="JD79" s="26"/>
      <c r="JE79" s="26"/>
      <c r="JF79" s="26"/>
      <c r="JG79" s="26"/>
      <c r="JH79" s="26"/>
      <c r="JI79" s="26"/>
      <c r="JJ79" s="26"/>
      <c r="JK79" s="26"/>
      <c r="JL79" s="26"/>
      <c r="JM79" s="26"/>
      <c r="JN79" s="26"/>
      <c r="JO79" s="26"/>
      <c r="JP79" s="26"/>
      <c r="JQ79" s="26"/>
      <c r="JR79" s="26"/>
      <c r="JS79" s="26"/>
      <c r="JT79" s="26"/>
      <c r="JU79" s="26"/>
      <c r="JV79" s="26"/>
      <c r="JW79" s="26"/>
      <c r="JX79" s="26"/>
      <c r="JY79" s="26"/>
      <c r="JZ79" s="26"/>
      <c r="KA79" s="26"/>
      <c r="KB79" s="26"/>
      <c r="KC79" s="26"/>
      <c r="KD79" s="26"/>
      <c r="KE79" s="26"/>
      <c r="KF79" s="26"/>
      <c r="KG79" s="26"/>
      <c r="KH79" s="26"/>
      <c r="KI79" s="26"/>
      <c r="KJ79" s="26"/>
      <c r="KK79" s="26"/>
      <c r="KL79" s="26"/>
      <c r="KM79" s="26"/>
      <c r="KN79" s="26"/>
      <c r="KO79" s="26"/>
      <c r="KP79" s="26"/>
      <c r="KQ79" s="26"/>
      <c r="KR79" s="26"/>
      <c r="KS79" s="26"/>
      <c r="KT79" s="26"/>
      <c r="KU79" s="26"/>
      <c r="KV79" s="26"/>
      <c r="KW79" s="26"/>
      <c r="KX79" s="26"/>
      <c r="KY79" s="26"/>
      <c r="KZ79" s="26"/>
      <c r="LA79" s="26"/>
      <c r="LB79" s="26"/>
      <c r="LC79" s="26"/>
      <c r="LD79" s="26"/>
      <c r="LE79" s="26"/>
      <c r="LF79" s="26"/>
      <c r="LG79" s="26"/>
      <c r="LH79" s="26"/>
      <c r="LI79" s="26"/>
      <c r="LJ79" s="26"/>
      <c r="LK79" s="26"/>
      <c r="LL79" s="26"/>
      <c r="LM79" s="26"/>
      <c r="LN79" s="26"/>
      <c r="LO79" s="26"/>
      <c r="LP79" s="26"/>
      <c r="LQ79" s="26"/>
      <c r="LR79" s="26"/>
      <c r="LS79" s="26"/>
      <c r="LT79" s="26"/>
      <c r="LU79" s="26"/>
      <c r="LV79" s="26"/>
      <c r="LW79" s="26"/>
      <c r="LX79" s="26"/>
      <c r="LY79" s="26"/>
      <c r="LZ79" s="26"/>
      <c r="MA79" s="26"/>
      <c r="MB79" s="26"/>
      <c r="MC79" s="26"/>
      <c r="MD79" s="26"/>
      <c r="ME79" s="26"/>
      <c r="MF79" s="26"/>
      <c r="MG79" s="26"/>
      <c r="MH79" s="26"/>
      <c r="MI79" s="26"/>
      <c r="MJ79" s="26"/>
      <c r="MK79" s="26"/>
      <c r="ML79" s="26"/>
      <c r="MM79" s="26"/>
      <c r="MN79" s="26"/>
      <c r="MO79" s="26"/>
      <c r="MP79" s="26"/>
      <c r="MQ79" s="26"/>
      <c r="MR79" s="26"/>
      <c r="MS79" s="26"/>
      <c r="MT79" s="26"/>
      <c r="MU79" s="26"/>
      <c r="MV79" s="26"/>
      <c r="MW79" s="26"/>
      <c r="MX79" s="26"/>
      <c r="MY79" s="26"/>
      <c r="MZ79" s="26"/>
      <c r="NA79" s="26"/>
      <c r="NB79" s="26"/>
      <c r="NC79" s="26"/>
      <c r="ND79" s="26"/>
      <c r="NE79" s="26"/>
      <c r="NF79" s="26"/>
      <c r="NG79" s="26"/>
      <c r="NH79" s="26"/>
      <c r="NI79" s="26"/>
      <c r="NJ79" s="26"/>
      <c r="NK79" s="26"/>
      <c r="NL79" s="26"/>
      <c r="NM79" s="26"/>
      <c r="NN79" s="26"/>
      <c r="NO79" s="26"/>
      <c r="NP79" s="26"/>
      <c r="NQ79" s="26"/>
      <c r="NR79" s="26"/>
      <c r="NS79" s="26"/>
      <c r="NT79" s="26"/>
      <c r="NU79" s="26"/>
      <c r="NV79" s="26"/>
      <c r="NW79" s="26"/>
      <c r="NX79" s="26"/>
      <c r="NY79" s="26"/>
      <c r="NZ79" s="26"/>
      <c r="OA79" s="26"/>
      <c r="OB79" s="26"/>
      <c r="OC79" s="26"/>
      <c r="OD79" s="26"/>
      <c r="OE79" s="26"/>
      <c r="OF79" s="26"/>
      <c r="OG79" s="26"/>
      <c r="OH79" s="26"/>
      <c r="OI79" s="26"/>
      <c r="OJ79" s="26"/>
      <c r="OK79" s="26"/>
      <c r="OL79" s="26"/>
      <c r="OM79" s="26"/>
      <c r="ON79" s="26"/>
      <c r="OO79" s="26"/>
      <c r="OP79" s="26"/>
      <c r="OQ79" s="26"/>
      <c r="OR79" s="26"/>
      <c r="OS79" s="26"/>
      <c r="OT79" s="26"/>
      <c r="OU79" s="26"/>
      <c r="OV79" s="26"/>
      <c r="OW79" s="26"/>
      <c r="OX79" s="26"/>
      <c r="OY79" s="26"/>
      <c r="OZ79" s="26"/>
      <c r="PA79" s="26"/>
      <c r="PB79" s="26"/>
      <c r="PC79" s="26"/>
      <c r="PD79" s="26"/>
      <c r="PE79" s="26"/>
      <c r="PF79" s="26"/>
      <c r="PG79" s="26"/>
      <c r="PH79" s="26"/>
      <c r="PI79" s="26"/>
      <c r="PJ79" s="26"/>
      <c r="PK79" s="26"/>
      <c r="PL79" s="26"/>
      <c r="PM79" s="26"/>
      <c r="PN79" s="26"/>
      <c r="PO79" s="26"/>
      <c r="PP79" s="26"/>
      <c r="PQ79" s="26"/>
      <c r="PR79" s="26"/>
      <c r="PS79" s="26"/>
      <c r="PT79" s="26"/>
      <c r="PU79" s="26"/>
      <c r="PV79" s="26"/>
      <c r="PW79" s="26"/>
      <c r="PX79" s="26"/>
      <c r="PY79" s="26"/>
      <c r="PZ79" s="26"/>
      <c r="QA79" s="26"/>
      <c r="QB79" s="26"/>
      <c r="QC79" s="26"/>
      <c r="QD79" s="26"/>
      <c r="QE79" s="26"/>
      <c r="QF79" s="26"/>
      <c r="QG79" s="26"/>
      <c r="QH79" s="26"/>
      <c r="QI79" s="26"/>
      <c r="QJ79" s="26"/>
      <c r="QK79" s="26"/>
      <c r="QL79" s="26"/>
      <c r="QM79" s="26"/>
      <c r="QN79" s="26"/>
      <c r="QO79" s="26"/>
      <c r="QP79" s="26"/>
      <c r="QQ79" s="26"/>
      <c r="QR79" s="26"/>
      <c r="QS79" s="26"/>
      <c r="QT79" s="26"/>
      <c r="QU79" s="26"/>
      <c r="QV79" s="26"/>
      <c r="QW79" s="26"/>
      <c r="QX79" s="26"/>
      <c r="QY79" s="26"/>
      <c r="QZ79" s="26"/>
      <c r="RA79" s="26"/>
      <c r="RB79" s="26"/>
      <c r="RC79" s="26"/>
      <c r="RD79" s="26"/>
      <c r="RE79" s="26"/>
      <c r="RF79" s="26"/>
      <c r="RG79" s="26"/>
      <c r="RH79" s="26"/>
      <c r="RI79" s="26"/>
      <c r="RJ79" s="26"/>
      <c r="RK79" s="26"/>
      <c r="RL79" s="26"/>
      <c r="RM79" s="26"/>
      <c r="RN79" s="26"/>
      <c r="RO79" s="26"/>
      <c r="RP79" s="26"/>
      <c r="RQ79" s="26"/>
      <c r="RR79" s="26"/>
      <c r="RS79" s="26"/>
      <c r="RT79" s="26"/>
      <c r="RU79" s="26"/>
      <c r="RV79" s="26"/>
      <c r="RW79" s="26"/>
      <c r="RX79" s="26"/>
      <c r="RY79" s="26"/>
      <c r="RZ79" s="26"/>
      <c r="SA79" s="26"/>
      <c r="SB79" s="26"/>
      <c r="SC79" s="26"/>
      <c r="SD79" s="26"/>
      <c r="SE79" s="26"/>
      <c r="SF79" s="26"/>
      <c r="SG79" s="26"/>
      <c r="SH79" s="26"/>
      <c r="SI79" s="26"/>
      <c r="SJ79" s="26"/>
      <c r="SK79" s="26"/>
      <c r="SL79" s="26"/>
      <c r="SM79" s="26"/>
      <c r="SN79" s="26"/>
      <c r="SO79" s="26"/>
      <c r="SP79" s="26"/>
      <c r="SQ79" s="26"/>
      <c r="SR79" s="26"/>
      <c r="SS79" s="26"/>
      <c r="ST79" s="26"/>
      <c r="SU79" s="26"/>
      <c r="SV79" s="26"/>
      <c r="SW79" s="26"/>
      <c r="SX79" s="26"/>
      <c r="SY79" s="26"/>
      <c r="SZ79" s="26"/>
      <c r="TA79" s="26"/>
      <c r="TB79" s="26"/>
      <c r="TC79" s="26"/>
      <c r="TD79" s="26"/>
      <c r="TE79" s="26"/>
      <c r="TF79" s="26"/>
      <c r="TG79" s="26"/>
      <c r="TH79" s="26"/>
      <c r="TI79" s="26"/>
      <c r="TJ79" s="26"/>
      <c r="TK79" s="26"/>
      <c r="TL79" s="26"/>
      <c r="TM79" s="26"/>
      <c r="TN79" s="26"/>
      <c r="TO79" s="26"/>
      <c r="TP79" s="26"/>
      <c r="TQ79" s="26"/>
      <c r="TR79" s="26"/>
      <c r="TS79" s="26"/>
      <c r="TT79" s="26"/>
      <c r="TU79" s="26"/>
      <c r="TV79" s="26"/>
      <c r="TW79" s="26"/>
      <c r="TX79" s="26"/>
      <c r="TY79" s="26"/>
      <c r="TZ79" s="26"/>
      <c r="UA79" s="26"/>
      <c r="UB79" s="26"/>
      <c r="UC79" s="26"/>
      <c r="UD79" s="26"/>
      <c r="UE79" s="26"/>
      <c r="UF79" s="26"/>
      <c r="UG79" s="26"/>
      <c r="UH79" s="26"/>
      <c r="UI79" s="26"/>
      <c r="UJ79" s="26"/>
      <c r="UK79" s="26"/>
      <c r="UL79" s="26"/>
      <c r="UM79" s="26"/>
      <c r="UN79" s="26"/>
      <c r="UO79" s="26"/>
      <c r="UP79" s="26"/>
      <c r="UQ79" s="26"/>
      <c r="UR79" s="26"/>
      <c r="US79" s="26"/>
      <c r="UT79" s="26"/>
      <c r="UU79" s="26"/>
      <c r="UV79" s="26"/>
      <c r="UW79" s="26"/>
      <c r="UX79" s="26"/>
      <c r="UY79" s="26"/>
      <c r="UZ79" s="26"/>
      <c r="VA79" s="26"/>
      <c r="VB79" s="26"/>
      <c r="VC79" s="26"/>
      <c r="VD79" s="26"/>
      <c r="VE79" s="26"/>
      <c r="VF79" s="26"/>
      <c r="VG79" s="26"/>
      <c r="VH79" s="26"/>
      <c r="VI79" s="26"/>
      <c r="VJ79" s="26"/>
      <c r="VK79" s="26"/>
      <c r="VL79" s="26"/>
      <c r="VM79" s="26"/>
      <c r="VN79" s="26"/>
      <c r="VO79" s="26"/>
      <c r="VP79" s="26"/>
      <c r="VQ79" s="26"/>
      <c r="VR79" s="26"/>
      <c r="VS79" s="26"/>
      <c r="VT79" s="26"/>
      <c r="VU79" s="26"/>
      <c r="VV79" s="26"/>
      <c r="VW79" s="26"/>
      <c r="VX79" s="26"/>
      <c r="VY79" s="26"/>
      <c r="VZ79" s="26"/>
      <c r="WA79" s="26"/>
      <c r="WB79" s="26"/>
      <c r="WC79" s="26"/>
      <c r="WD79" s="26"/>
      <c r="WE79" s="26"/>
      <c r="WF79" s="26"/>
      <c r="WG79" s="26"/>
      <c r="WH79" s="26"/>
      <c r="WI79" s="26"/>
      <c r="WJ79" s="26"/>
      <c r="WK79" s="26"/>
      <c r="WL79" s="26"/>
      <c r="WM79" s="26"/>
      <c r="WN79" s="26"/>
      <c r="WO79" s="26"/>
      <c r="WP79" s="26"/>
      <c r="WQ79" s="26"/>
      <c r="WR79" s="26"/>
      <c r="WS79" s="26"/>
      <c r="WT79" s="26"/>
      <c r="WU79" s="26"/>
      <c r="WV79" s="26"/>
      <c r="WW79" s="26"/>
      <c r="WX79" s="26"/>
      <c r="WY79" s="26"/>
      <c r="WZ79" s="26"/>
      <c r="XA79" s="26"/>
      <c r="XB79" s="26"/>
      <c r="XC79" s="26"/>
      <c r="XD79" s="26"/>
      <c r="XE79" s="26"/>
      <c r="XF79" s="26"/>
      <c r="XG79" s="26"/>
      <c r="XH79" s="26"/>
      <c r="XI79" s="26"/>
      <c r="XJ79" s="26"/>
      <c r="XK79" s="26"/>
      <c r="XL79" s="26"/>
      <c r="XM79" s="26"/>
      <c r="XN79" s="26"/>
      <c r="XO79" s="26"/>
      <c r="XP79" s="26"/>
      <c r="XQ79" s="26"/>
      <c r="XR79" s="26"/>
      <c r="XS79" s="26"/>
      <c r="XT79" s="26"/>
      <c r="XU79" s="26"/>
      <c r="XV79" s="26"/>
      <c r="XW79" s="26"/>
      <c r="XX79" s="26"/>
      <c r="XY79" s="26"/>
      <c r="XZ79" s="26"/>
      <c r="YA79" s="26"/>
      <c r="YB79" s="26"/>
      <c r="YC79" s="26"/>
      <c r="YD79" s="26"/>
      <c r="YE79" s="26"/>
      <c r="YF79" s="26"/>
      <c r="YG79" s="26"/>
      <c r="YH79" s="26"/>
      <c r="YI79" s="26"/>
      <c r="YJ79" s="26"/>
      <c r="YK79" s="26"/>
      <c r="YL79" s="26"/>
      <c r="YM79" s="26"/>
      <c r="YN79" s="26"/>
      <c r="YO79" s="26"/>
      <c r="YP79" s="26"/>
      <c r="YQ79" s="26"/>
      <c r="YR79" s="26"/>
      <c r="YS79" s="26"/>
      <c r="YT79" s="26"/>
      <c r="YU79" s="26"/>
      <c r="YV79" s="26"/>
      <c r="YW79" s="26"/>
      <c r="YX79" s="26"/>
      <c r="YY79" s="26"/>
      <c r="YZ79" s="26"/>
      <c r="ZA79" s="26"/>
      <c r="ZB79" s="26"/>
      <c r="ZC79" s="26"/>
      <c r="ZD79" s="26"/>
      <c r="ZE79" s="26"/>
      <c r="ZF79" s="26"/>
      <c r="ZG79" s="26"/>
      <c r="ZH79" s="26"/>
      <c r="ZI79" s="26"/>
      <c r="ZJ79" s="26"/>
      <c r="ZK79" s="26"/>
      <c r="ZL79" s="26"/>
      <c r="ZM79" s="26"/>
      <c r="ZN79" s="26"/>
      <c r="ZO79" s="26"/>
      <c r="ZP79" s="26"/>
      <c r="ZQ79" s="26"/>
      <c r="ZR79" s="26"/>
      <c r="ZS79" s="26"/>
      <c r="ZT79" s="26"/>
      <c r="ZU79" s="26"/>
      <c r="ZV79" s="26"/>
      <c r="ZW79" s="26"/>
      <c r="ZX79" s="26"/>
      <c r="ZY79" s="26"/>
      <c r="ZZ79" s="26"/>
      <c r="AAA79" s="26"/>
      <c r="AAB79" s="26"/>
      <c r="AAC79" s="26"/>
      <c r="AAD79" s="26"/>
      <c r="AAE79" s="26"/>
      <c r="AAF79" s="26"/>
      <c r="AAG79" s="26"/>
      <c r="AAH79" s="26"/>
      <c r="AAI79" s="26"/>
      <c r="AAJ79" s="26"/>
      <c r="AAK79" s="26"/>
      <c r="AAL79" s="26"/>
      <c r="AAM79" s="26"/>
      <c r="AAN79" s="26"/>
      <c r="AAO79" s="26"/>
      <c r="AAP79" s="26"/>
      <c r="AAQ79" s="26"/>
      <c r="AAR79" s="26"/>
      <c r="AAS79" s="26"/>
      <c r="AAT79" s="26"/>
      <c r="AAU79" s="26"/>
      <c r="AAV79" s="26"/>
      <c r="AAW79" s="26"/>
      <c r="AAX79" s="26"/>
      <c r="AAY79" s="26"/>
      <c r="AAZ79" s="26"/>
      <c r="ABA79" s="26"/>
      <c r="ABB79" s="26"/>
      <c r="ABC79" s="26"/>
      <c r="ABD79" s="26"/>
      <c r="ABE79" s="26"/>
      <c r="ABF79" s="26"/>
      <c r="ABG79" s="26"/>
      <c r="ABH79" s="26"/>
      <c r="ABI79" s="26"/>
      <c r="ABJ79" s="26"/>
      <c r="ABK79" s="26"/>
      <c r="ABL79" s="26"/>
      <c r="ABM79" s="26"/>
      <c r="ABN79" s="26"/>
      <c r="ABO79" s="26"/>
      <c r="ABP79" s="26"/>
      <c r="ABQ79" s="26"/>
      <c r="ABR79" s="26"/>
      <c r="ABS79" s="26"/>
      <c r="ABT79" s="26"/>
      <c r="ABU79" s="26"/>
      <c r="ABV79" s="26"/>
      <c r="ABW79" s="26"/>
      <c r="ABX79" s="26"/>
      <c r="ABY79" s="26"/>
      <c r="ABZ79" s="26"/>
      <c r="ACA79" s="26"/>
      <c r="ACB79" s="26"/>
      <c r="ACC79" s="26"/>
      <c r="ACD79" s="26"/>
      <c r="ACE79" s="26"/>
      <c r="ACF79" s="26"/>
      <c r="ACG79" s="26"/>
      <c r="ACH79" s="26"/>
      <c r="ACI79" s="26"/>
      <c r="ACJ79" s="26"/>
      <c r="ACK79" s="26"/>
      <c r="ACL79" s="26"/>
      <c r="ACM79" s="26"/>
      <c r="ACN79" s="26"/>
      <c r="ACO79" s="26"/>
      <c r="ACP79" s="26"/>
      <c r="ACQ79" s="26"/>
      <c r="ACR79" s="26"/>
      <c r="ACS79" s="26"/>
      <c r="ACT79" s="26"/>
      <c r="ACU79" s="26"/>
      <c r="ACV79" s="26"/>
      <c r="ACW79" s="26"/>
      <c r="ACX79" s="26"/>
      <c r="ACY79" s="26"/>
      <c r="ACZ79" s="26"/>
      <c r="ADA79" s="26"/>
      <c r="ADB79" s="26"/>
      <c r="ADC79" s="26"/>
      <c r="ADD79" s="26"/>
      <c r="ADE79" s="26"/>
      <c r="ADF79" s="26"/>
      <c r="ADG79" s="26"/>
      <c r="ADH79" s="26"/>
      <c r="ADI79" s="26"/>
      <c r="ADJ79" s="26"/>
      <c r="ADK79" s="26"/>
      <c r="ADL79" s="26"/>
      <c r="ADM79" s="26"/>
      <c r="ADN79" s="26"/>
      <c r="ADO79" s="26"/>
      <c r="ADP79" s="26"/>
      <c r="ADQ79" s="26"/>
      <c r="ADR79" s="26"/>
      <c r="ADS79" s="26"/>
      <c r="ADT79" s="26"/>
      <c r="ADU79" s="26"/>
      <c r="ADV79" s="26"/>
      <c r="ADW79" s="26"/>
      <c r="ADX79" s="26"/>
      <c r="ADY79" s="26"/>
      <c r="ADZ79" s="26"/>
      <c r="AEA79" s="26"/>
      <c r="AEB79" s="26"/>
      <c r="AEC79" s="26"/>
      <c r="AED79" s="26"/>
      <c r="AEE79" s="26"/>
      <c r="AEF79" s="26"/>
      <c r="AEG79" s="26"/>
      <c r="AEH79" s="26"/>
      <c r="AEI79" s="26"/>
      <c r="AEJ79" s="26"/>
      <c r="AEK79" s="26"/>
      <c r="AEL79" s="26"/>
      <c r="AEM79" s="26"/>
      <c r="AEN79" s="26"/>
      <c r="AEO79" s="26"/>
      <c r="AEP79" s="26"/>
      <c r="AEQ79" s="26"/>
      <c r="AER79" s="26"/>
      <c r="AES79" s="26"/>
      <c r="AET79" s="26"/>
      <c r="AEU79" s="26"/>
      <c r="AEV79" s="26"/>
      <c r="AEW79" s="26"/>
      <c r="AEX79" s="26"/>
      <c r="AEY79" s="26"/>
      <c r="AEZ79" s="26"/>
      <c r="AFA79" s="26"/>
      <c r="AFB79" s="26"/>
      <c r="AFC79" s="26"/>
      <c r="AFD79" s="26"/>
      <c r="AFE79" s="26"/>
      <c r="AFF79" s="26"/>
      <c r="AFG79" s="26"/>
      <c r="AFH79" s="26"/>
      <c r="AFI79" s="26"/>
      <c r="AFJ79" s="26"/>
      <c r="AFK79" s="26"/>
      <c r="AFL79" s="26"/>
      <c r="AFM79" s="26"/>
      <c r="AFN79" s="26"/>
      <c r="AFO79" s="26"/>
      <c r="AFP79" s="26"/>
      <c r="AFQ79" s="26"/>
      <c r="AFR79" s="26"/>
      <c r="AFS79" s="26"/>
      <c r="AFT79" s="26"/>
      <c r="AFU79" s="26"/>
      <c r="AFV79" s="26"/>
      <c r="AFW79" s="26"/>
      <c r="AFX79" s="26"/>
      <c r="AFY79" s="26"/>
      <c r="AFZ79" s="26"/>
      <c r="AGA79" s="26"/>
      <c r="AGB79" s="26"/>
      <c r="AGC79" s="26"/>
      <c r="AGD79" s="26"/>
      <c r="AGE79" s="26"/>
      <c r="AGF79" s="26"/>
      <c r="AGG79" s="26"/>
      <c r="AGH79" s="26"/>
      <c r="AGI79" s="26"/>
      <c r="AGJ79" s="26"/>
      <c r="AGK79" s="26"/>
      <c r="AGL79" s="26"/>
      <c r="AGM79" s="26"/>
      <c r="AGN79" s="26"/>
      <c r="AGO79" s="26"/>
      <c r="AGP79" s="26"/>
      <c r="AGQ79" s="26"/>
      <c r="AGR79" s="26"/>
      <c r="AGS79" s="26"/>
      <c r="AGT79" s="26"/>
      <c r="AGU79" s="26"/>
      <c r="AGV79" s="26"/>
      <c r="AGW79" s="26"/>
      <c r="AGX79" s="26"/>
      <c r="AGY79" s="26"/>
      <c r="AGZ79" s="26"/>
      <c r="AHA79" s="26"/>
      <c r="AHB79" s="26"/>
      <c r="AHC79" s="26"/>
      <c r="AHD79" s="26"/>
      <c r="AHE79" s="26"/>
      <c r="AHF79" s="26"/>
      <c r="AHG79" s="26"/>
      <c r="AHH79" s="26"/>
      <c r="AHI79" s="26"/>
      <c r="AHJ79" s="26"/>
      <c r="AHK79" s="26"/>
      <c r="AHL79" s="26"/>
      <c r="AHM79" s="26"/>
      <c r="AHN79" s="26"/>
      <c r="AHO79" s="26"/>
      <c r="AHP79" s="26"/>
      <c r="AHQ79" s="26"/>
      <c r="AHR79" s="26"/>
      <c r="AHS79" s="26"/>
      <c r="AHT79" s="26"/>
      <c r="AHU79" s="26"/>
      <c r="AHV79" s="26"/>
      <c r="AHW79" s="26"/>
      <c r="AHX79" s="26"/>
      <c r="AHY79" s="26"/>
      <c r="AHZ79" s="26"/>
      <c r="AIA79" s="26"/>
      <c r="AIB79" s="26"/>
      <c r="AIC79" s="26"/>
      <c r="AID79" s="26"/>
      <c r="AIE79" s="26"/>
      <c r="AIF79" s="26"/>
      <c r="AIG79" s="26"/>
      <c r="AIH79" s="26"/>
      <c r="AII79" s="26"/>
      <c r="AIJ79" s="26"/>
      <c r="AIK79" s="26"/>
      <c r="AIL79" s="26"/>
      <c r="AIM79" s="26"/>
      <c r="AIN79" s="26"/>
      <c r="AIO79" s="26"/>
      <c r="AIP79" s="26"/>
      <c r="AIQ79" s="26"/>
      <c r="AIR79" s="26"/>
      <c r="AIS79" s="26"/>
      <c r="AIT79" s="26"/>
      <c r="AIU79" s="26"/>
      <c r="AIV79" s="26"/>
      <c r="AIW79" s="26"/>
      <c r="AIX79" s="26"/>
      <c r="AIY79" s="26"/>
      <c r="AIZ79" s="26"/>
      <c r="AJA79" s="26"/>
      <c r="AJB79" s="26"/>
      <c r="AJC79" s="26"/>
      <c r="AJD79" s="26"/>
      <c r="AJE79" s="26"/>
      <c r="AJF79" s="26"/>
      <c r="AJG79" s="26"/>
      <c r="AJH79" s="26"/>
      <c r="AJI79" s="26"/>
      <c r="AJJ79" s="26"/>
      <c r="AJK79" s="26"/>
      <c r="AJL79" s="26"/>
      <c r="AJM79" s="26"/>
      <c r="AJN79" s="26"/>
      <c r="AJO79" s="26"/>
      <c r="AJP79" s="26"/>
      <c r="AJQ79" s="26"/>
      <c r="AJR79" s="26"/>
      <c r="AJS79" s="26"/>
      <c r="AJT79" s="26"/>
      <c r="AJU79" s="26"/>
      <c r="AJV79" s="26"/>
      <c r="AJW79" s="26"/>
      <c r="AJX79" s="26"/>
      <c r="AJY79" s="26"/>
      <c r="AJZ79" s="26"/>
      <c r="AKA79" s="26"/>
      <c r="AKB79" s="26"/>
      <c r="AKC79" s="26"/>
      <c r="AKD79" s="26"/>
      <c r="AKE79" s="26"/>
      <c r="AKF79" s="26"/>
      <c r="AKG79" s="26"/>
      <c r="AKH79" s="26"/>
      <c r="AKI79" s="26"/>
      <c r="AKJ79" s="26"/>
      <c r="AKK79" s="26"/>
      <c r="AKL79" s="26"/>
      <c r="AKM79" s="26"/>
      <c r="AKN79" s="26"/>
      <c r="AKO79" s="26"/>
      <c r="AKP79" s="26"/>
      <c r="AKQ79" s="26"/>
      <c r="AKR79" s="26"/>
      <c r="AKS79" s="26"/>
      <c r="AKT79" s="26"/>
      <c r="AKU79" s="26"/>
      <c r="AKV79" s="26"/>
      <c r="AKW79" s="26"/>
      <c r="AKX79" s="26"/>
      <c r="AKY79" s="26"/>
      <c r="AKZ79" s="26"/>
      <c r="ALA79" s="26"/>
      <c r="ALB79" s="26"/>
      <c r="ALC79" s="26"/>
      <c r="ALD79" s="26"/>
      <c r="ALE79" s="26"/>
      <c r="ALF79" s="26"/>
      <c r="ALG79" s="26"/>
      <c r="ALH79" s="26"/>
      <c r="ALI79" s="26"/>
      <c r="ALJ79" s="26"/>
      <c r="ALK79" s="26"/>
      <c r="ALL79" s="26"/>
      <c r="ALM79" s="26"/>
      <c r="ALN79" s="26"/>
      <c r="ALO79" s="26"/>
      <c r="ALP79" s="26"/>
      <c r="ALQ79" s="26"/>
      <c r="ALR79" s="26"/>
      <c r="ALS79" s="26"/>
      <c r="ALT79" s="26"/>
      <c r="ALU79" s="26"/>
      <c r="ALV79" s="26"/>
      <c r="ALW79" s="26"/>
      <c r="ALX79" s="26"/>
      <c r="ALY79" s="26"/>
      <c r="ALZ79" s="26"/>
      <c r="AMA79" s="26"/>
      <c r="AMB79" s="26"/>
      <c r="AMC79" s="26"/>
      <c r="AMD79" s="26"/>
      <c r="AME79" s="26"/>
      <c r="AMF79" s="26"/>
      <c r="AMG79" s="26"/>
      <c r="AMH79" s="26"/>
      <c r="AMI79" s="26"/>
      <c r="AMJ79" s="26"/>
      <c r="AMK79" s="26"/>
      <c r="AML79" s="26"/>
      <c r="AMM79" s="26"/>
      <c r="AMN79" s="26"/>
      <c r="AMO79" s="26"/>
      <c r="AMP79" s="26"/>
      <c r="AMQ79" s="26"/>
      <c r="AMR79" s="26"/>
      <c r="AMS79" s="26"/>
      <c r="AMT79" s="26"/>
      <c r="AMU79" s="26"/>
      <c r="AMV79" s="26"/>
      <c r="AMW79" s="26"/>
      <c r="AMX79" s="26"/>
      <c r="AMY79" s="26"/>
      <c r="AMZ79" s="26"/>
      <c r="ANA79" s="26"/>
      <c r="ANB79" s="26"/>
      <c r="ANC79" s="26"/>
      <c r="AND79" s="26"/>
      <c r="ANE79" s="26"/>
      <c r="ANF79" s="26"/>
      <c r="ANG79" s="26"/>
      <c r="ANH79" s="26"/>
      <c r="ANI79" s="26"/>
      <c r="ANJ79" s="26"/>
      <c r="ANK79" s="26"/>
      <c r="ANL79" s="26"/>
      <c r="ANM79" s="26"/>
      <c r="ANN79" s="26"/>
      <c r="ANO79" s="26"/>
      <c r="ANP79" s="26"/>
      <c r="ANQ79" s="26"/>
      <c r="ANR79" s="26"/>
      <c r="ANS79" s="26"/>
      <c r="ANT79" s="26"/>
      <c r="ANU79" s="26"/>
      <c r="ANV79" s="26"/>
      <c r="ANW79" s="26"/>
      <c r="ANX79" s="26"/>
      <c r="ANY79" s="26"/>
      <c r="ANZ79" s="26"/>
      <c r="AOA79" s="26"/>
      <c r="AOB79" s="26"/>
      <c r="AOC79" s="26"/>
      <c r="AOD79" s="26"/>
      <c r="AOE79" s="26"/>
      <c r="AOF79" s="26"/>
      <c r="AOG79" s="26"/>
      <c r="AOH79" s="26"/>
      <c r="AOI79" s="26"/>
      <c r="AOJ79" s="26"/>
      <c r="AOK79" s="26"/>
      <c r="AOL79" s="26"/>
      <c r="AOM79" s="26"/>
      <c r="AON79" s="26"/>
      <c r="AOO79" s="26"/>
      <c r="AOP79" s="26"/>
      <c r="AOQ79" s="26"/>
      <c r="AOR79" s="26"/>
      <c r="AOS79" s="26"/>
      <c r="AOT79" s="26"/>
      <c r="AOU79" s="26"/>
      <c r="AOV79" s="26"/>
      <c r="AOW79" s="26"/>
      <c r="AOX79" s="26"/>
      <c r="AOY79" s="26"/>
      <c r="AOZ79" s="26"/>
      <c r="APA79" s="26"/>
      <c r="APB79" s="26"/>
      <c r="APC79" s="26"/>
      <c r="APD79" s="26"/>
      <c r="APE79" s="26"/>
      <c r="APF79" s="26"/>
      <c r="APG79" s="26"/>
      <c r="APH79" s="26"/>
      <c r="API79" s="26"/>
      <c r="APJ79" s="26"/>
      <c r="APK79" s="26"/>
      <c r="APL79" s="26"/>
      <c r="APM79" s="26"/>
      <c r="APN79" s="26"/>
      <c r="APO79" s="26"/>
      <c r="APP79" s="26"/>
      <c r="APQ79" s="26"/>
      <c r="APR79" s="26"/>
      <c r="APS79" s="26"/>
      <c r="APT79" s="26"/>
      <c r="APU79" s="26"/>
      <c r="APV79" s="26"/>
      <c r="APW79" s="26"/>
      <c r="APX79" s="26"/>
      <c r="APY79" s="26"/>
      <c r="APZ79" s="26"/>
      <c r="AQA79" s="26"/>
      <c r="AQB79" s="26"/>
      <c r="AQC79" s="26"/>
      <c r="AQD79" s="26"/>
      <c r="AQE79" s="26"/>
      <c r="AQF79" s="26"/>
      <c r="AQG79" s="26"/>
      <c r="AQH79" s="26"/>
      <c r="AQI79" s="26"/>
      <c r="AQJ79" s="26"/>
      <c r="AQK79" s="26"/>
      <c r="AQL79" s="26"/>
      <c r="AQM79" s="26"/>
      <c r="AQN79" s="26"/>
      <c r="AQO79" s="26"/>
      <c r="AQP79" s="26"/>
      <c r="AQQ79" s="26"/>
      <c r="AQR79" s="26"/>
      <c r="AQS79" s="26"/>
      <c r="AQT79" s="26"/>
      <c r="AQU79" s="26"/>
      <c r="AQV79" s="26"/>
      <c r="AQW79" s="26"/>
      <c r="AQX79" s="26"/>
      <c r="AQY79" s="26"/>
      <c r="AQZ79" s="26"/>
      <c r="ARA79" s="26"/>
      <c r="ARB79" s="26"/>
      <c r="ARC79" s="26"/>
      <c r="ARD79" s="26"/>
      <c r="ARE79" s="26"/>
      <c r="ARF79" s="26"/>
      <c r="ARG79" s="26"/>
      <c r="ARH79" s="26"/>
      <c r="ARI79" s="26"/>
      <c r="ARJ79" s="26"/>
      <c r="ARK79" s="26"/>
      <c r="ARL79" s="26"/>
      <c r="ARM79" s="26"/>
      <c r="ARN79" s="26"/>
      <c r="ARO79" s="26"/>
      <c r="ARP79" s="26"/>
      <c r="ARQ79" s="26"/>
      <c r="ARR79" s="26"/>
      <c r="ARS79" s="26"/>
      <c r="ART79" s="26"/>
      <c r="ARU79" s="26"/>
      <c r="ARV79" s="26"/>
      <c r="ARW79" s="26"/>
      <c r="ARX79" s="26"/>
      <c r="ARY79" s="26"/>
      <c r="ARZ79" s="26"/>
      <c r="ASA79" s="26"/>
      <c r="ASB79" s="26"/>
      <c r="ASC79" s="26"/>
      <c r="ASD79" s="26"/>
      <c r="ASE79" s="26"/>
      <c r="ASF79" s="26"/>
      <c r="ASG79" s="26"/>
      <c r="ASH79" s="26"/>
      <c r="ASI79" s="26"/>
      <c r="ASJ79" s="26"/>
      <c r="ASK79" s="26"/>
      <c r="ASL79" s="26"/>
      <c r="ASM79" s="26"/>
      <c r="ASN79" s="26"/>
      <c r="ASO79" s="26"/>
      <c r="ASP79" s="26"/>
      <c r="ASQ79" s="26"/>
      <c r="ASR79" s="26"/>
      <c r="ASS79" s="26"/>
      <c r="AST79" s="26"/>
      <c r="ASU79" s="26"/>
      <c r="ASV79" s="26"/>
      <c r="ASW79" s="26"/>
      <c r="ASX79" s="26"/>
      <c r="ASY79" s="26"/>
      <c r="ASZ79" s="26"/>
      <c r="ATA79" s="26"/>
      <c r="ATB79" s="26"/>
      <c r="ATC79" s="26"/>
      <c r="ATD79" s="26"/>
      <c r="ATE79" s="26"/>
      <c r="ATF79" s="26"/>
      <c r="ATG79" s="26"/>
      <c r="ATH79" s="26"/>
      <c r="ATI79" s="26"/>
      <c r="ATJ79" s="26"/>
      <c r="ATK79" s="26"/>
      <c r="ATL79" s="26"/>
      <c r="ATM79" s="26"/>
      <c r="ATN79" s="26"/>
      <c r="ATO79" s="26"/>
      <c r="ATP79" s="26"/>
      <c r="ATQ79" s="26"/>
      <c r="ATR79" s="26"/>
      <c r="ATS79" s="26"/>
      <c r="ATT79" s="26"/>
      <c r="ATU79" s="26"/>
      <c r="ATV79" s="26"/>
      <c r="ATW79" s="26"/>
      <c r="ATX79" s="26"/>
      <c r="ATY79" s="26"/>
      <c r="ATZ79" s="26"/>
      <c r="AUA79" s="26"/>
      <c r="AUB79" s="26"/>
      <c r="AUC79" s="26"/>
      <c r="AUD79" s="26"/>
      <c r="AUE79" s="26"/>
      <c r="AUF79" s="26"/>
      <c r="AUG79" s="26"/>
      <c r="AUH79" s="26"/>
      <c r="AUI79" s="26"/>
      <c r="AUJ79" s="26"/>
      <c r="AUK79" s="26"/>
      <c r="AUL79" s="26"/>
      <c r="AUM79" s="26"/>
      <c r="AUN79" s="26"/>
      <c r="AUO79" s="26"/>
      <c r="AUP79" s="26"/>
      <c r="AUQ79" s="26"/>
      <c r="AUR79" s="26"/>
      <c r="AUS79" s="26"/>
      <c r="AUT79" s="26"/>
      <c r="AUU79" s="26"/>
      <c r="AUV79" s="26"/>
      <c r="AUW79" s="26"/>
      <c r="AUX79" s="26"/>
      <c r="AUY79" s="26"/>
      <c r="AUZ79" s="26"/>
      <c r="AVA79" s="26"/>
      <c r="AVB79" s="26"/>
      <c r="AVC79" s="26"/>
      <c r="AVD79" s="26"/>
      <c r="AVE79" s="26"/>
      <c r="AVF79" s="26"/>
      <c r="AVG79" s="26"/>
      <c r="AVH79" s="26"/>
      <c r="AVI79" s="26"/>
      <c r="AVJ79" s="26"/>
      <c r="AVK79" s="26"/>
      <c r="AVL79" s="26"/>
      <c r="AVM79" s="26"/>
      <c r="AVN79" s="26"/>
      <c r="AVO79" s="26"/>
      <c r="AVP79" s="26"/>
      <c r="AVQ79" s="26"/>
      <c r="AVR79" s="26"/>
      <c r="AVS79" s="26"/>
      <c r="AVT79" s="26"/>
      <c r="AVU79" s="26"/>
      <c r="AVV79" s="26"/>
      <c r="AVW79" s="26"/>
      <c r="AVX79" s="26"/>
      <c r="AVY79" s="26"/>
      <c r="AVZ79" s="26"/>
      <c r="AWA79" s="26"/>
      <c r="AWB79" s="26"/>
      <c r="AWC79" s="26"/>
      <c r="AWD79" s="26"/>
      <c r="AWE79" s="26"/>
      <c r="AWF79" s="26"/>
      <c r="AWG79" s="26"/>
      <c r="AWH79" s="26"/>
      <c r="AWI79" s="26"/>
      <c r="AWJ79" s="26"/>
      <c r="AWK79" s="26"/>
      <c r="AWL79" s="26"/>
      <c r="AWM79" s="26"/>
      <c r="AWN79" s="26"/>
      <c r="AWO79" s="26"/>
      <c r="AWP79" s="26"/>
      <c r="AWQ79" s="26"/>
      <c r="AWR79" s="26"/>
      <c r="AWS79" s="26"/>
      <c r="AWT79" s="26"/>
      <c r="AWU79" s="26"/>
      <c r="AWV79" s="26"/>
      <c r="AWW79" s="26"/>
      <c r="AWX79" s="26"/>
      <c r="AWY79" s="26"/>
      <c r="AWZ79" s="26"/>
      <c r="AXA79" s="26"/>
      <c r="AXB79" s="26"/>
      <c r="AXC79" s="26"/>
      <c r="AXD79" s="26"/>
      <c r="AXE79" s="26"/>
      <c r="AXF79" s="26"/>
      <c r="AXG79" s="26"/>
      <c r="AXH79" s="26"/>
      <c r="AXI79" s="26"/>
      <c r="AXJ79" s="26"/>
      <c r="AXK79" s="26"/>
      <c r="AXL79" s="26"/>
      <c r="AXM79" s="26"/>
      <c r="AXN79" s="26"/>
      <c r="AXO79" s="26"/>
      <c r="AXP79" s="26"/>
      <c r="AXQ79" s="26"/>
      <c r="AXR79" s="26"/>
      <c r="AXS79" s="26"/>
      <c r="AXT79" s="26"/>
      <c r="AXU79" s="26"/>
      <c r="AXV79" s="26"/>
      <c r="AXW79" s="26"/>
      <c r="AXX79" s="26"/>
      <c r="AXY79" s="26"/>
      <c r="AXZ79" s="26"/>
      <c r="AYA79" s="26"/>
      <c r="AYB79" s="26"/>
      <c r="AYC79" s="26"/>
      <c r="AYD79" s="26"/>
      <c r="AYE79" s="26"/>
      <c r="AYF79" s="26"/>
      <c r="AYG79" s="26"/>
      <c r="AYH79" s="26"/>
      <c r="AYI79" s="26"/>
      <c r="AYJ79" s="26"/>
      <c r="AYK79" s="26"/>
      <c r="AYL79" s="26"/>
      <c r="AYM79" s="26"/>
      <c r="AYN79" s="26"/>
      <c r="AYO79" s="26"/>
      <c r="AYP79" s="26"/>
      <c r="AYQ79" s="26"/>
      <c r="AYR79" s="26"/>
      <c r="AYS79" s="26"/>
      <c r="AYT79" s="26"/>
      <c r="AYU79" s="26"/>
      <c r="AYV79" s="26"/>
      <c r="AYW79" s="26"/>
      <c r="AYX79" s="26"/>
      <c r="AYY79" s="26"/>
      <c r="AYZ79" s="26"/>
      <c r="AZA79" s="26"/>
      <c r="AZB79" s="26"/>
      <c r="AZC79" s="26"/>
      <c r="AZD79" s="26"/>
      <c r="AZE79" s="26"/>
      <c r="AZF79" s="26"/>
      <c r="AZG79" s="26"/>
      <c r="AZH79" s="26"/>
      <c r="AZI79" s="26"/>
      <c r="AZJ79" s="26"/>
      <c r="AZK79" s="26"/>
      <c r="AZL79" s="26"/>
      <c r="AZM79" s="26"/>
      <c r="AZN79" s="26"/>
      <c r="AZO79" s="26"/>
      <c r="AZP79" s="26"/>
      <c r="AZQ79" s="26"/>
      <c r="AZR79" s="26"/>
      <c r="AZS79" s="26"/>
      <c r="AZT79" s="26"/>
      <c r="AZU79" s="26"/>
      <c r="AZV79" s="26"/>
      <c r="AZW79" s="26"/>
      <c r="AZX79" s="26"/>
      <c r="AZY79" s="26"/>
      <c r="AZZ79" s="26"/>
      <c r="BAA79" s="26"/>
      <c r="BAB79" s="26"/>
      <c r="BAC79" s="26"/>
      <c r="BAD79" s="26"/>
      <c r="BAE79" s="26"/>
      <c r="BAF79" s="26"/>
      <c r="BAG79" s="26"/>
      <c r="BAH79" s="26"/>
      <c r="BAI79" s="26"/>
      <c r="BAJ79" s="26"/>
      <c r="BAK79" s="26"/>
      <c r="BAL79" s="26"/>
      <c r="BAM79" s="26"/>
      <c r="BAN79" s="26"/>
      <c r="BAO79" s="26"/>
      <c r="BAP79" s="26"/>
      <c r="BAQ79" s="26"/>
      <c r="BAR79" s="26"/>
      <c r="BAS79" s="26"/>
      <c r="BAT79" s="26"/>
      <c r="BAU79" s="26"/>
      <c r="BAV79" s="26"/>
      <c r="BAW79" s="26"/>
      <c r="BAX79" s="26"/>
      <c r="BAY79" s="26"/>
      <c r="BAZ79" s="26"/>
      <c r="BBA79" s="26"/>
      <c r="BBB79" s="26"/>
      <c r="BBC79" s="26"/>
      <c r="BBD79" s="26"/>
      <c r="BBE79" s="26"/>
      <c r="BBF79" s="26"/>
      <c r="BBG79" s="26"/>
      <c r="BBH79" s="26"/>
      <c r="BBI79" s="26"/>
      <c r="BBJ79" s="26"/>
      <c r="BBK79" s="26"/>
      <c r="BBL79" s="26"/>
      <c r="BBM79" s="26"/>
      <c r="BBN79" s="26"/>
      <c r="BBO79" s="26"/>
      <c r="BBP79" s="26"/>
      <c r="BBQ79" s="26"/>
      <c r="BBR79" s="26"/>
      <c r="BBS79" s="26"/>
      <c r="BBT79" s="26"/>
      <c r="BBU79" s="26"/>
      <c r="BBV79" s="26"/>
      <c r="BBW79" s="26"/>
      <c r="BBX79" s="26"/>
      <c r="BBY79" s="26"/>
      <c r="BBZ79" s="26"/>
      <c r="BCA79" s="26"/>
      <c r="BCB79" s="26"/>
      <c r="BCC79" s="26"/>
      <c r="BCD79" s="26"/>
      <c r="BCE79" s="26"/>
      <c r="BCF79" s="26"/>
      <c r="BCG79" s="26"/>
      <c r="BCH79" s="26"/>
      <c r="BCI79" s="26"/>
      <c r="BCJ79" s="26"/>
      <c r="BCK79" s="26"/>
      <c r="BCL79" s="26"/>
      <c r="BCM79" s="26"/>
      <c r="BCN79" s="26"/>
      <c r="BCO79" s="26"/>
      <c r="BCP79" s="26"/>
      <c r="BCQ79" s="26"/>
      <c r="BCR79" s="26"/>
      <c r="BCS79" s="26"/>
      <c r="BCT79" s="26"/>
      <c r="BCU79" s="26"/>
      <c r="BCV79" s="26"/>
      <c r="BCW79" s="26"/>
      <c r="BCX79" s="26"/>
      <c r="BCY79" s="26"/>
      <c r="BCZ79" s="26"/>
      <c r="BDA79" s="26"/>
      <c r="BDB79" s="26"/>
      <c r="BDC79" s="26"/>
      <c r="BDD79" s="26"/>
      <c r="BDE79" s="26"/>
      <c r="BDF79" s="26"/>
      <c r="BDG79" s="26"/>
      <c r="BDH79" s="26"/>
      <c r="BDI79" s="26"/>
      <c r="BDJ79" s="26"/>
      <c r="BDK79" s="26"/>
      <c r="BDL79" s="26"/>
      <c r="BDM79" s="26"/>
      <c r="BDN79" s="26"/>
      <c r="BDO79" s="26"/>
      <c r="BDP79" s="26"/>
      <c r="BDQ79" s="26"/>
      <c r="BDR79" s="26"/>
      <c r="BDS79" s="26"/>
      <c r="BDT79" s="26"/>
      <c r="BDU79" s="26"/>
      <c r="BDV79" s="26"/>
      <c r="BDW79" s="26"/>
      <c r="BDX79" s="26"/>
      <c r="BDY79" s="26"/>
      <c r="BDZ79" s="26"/>
      <c r="BEA79" s="26"/>
      <c r="BEB79" s="26"/>
      <c r="BEC79" s="26"/>
      <c r="BED79" s="26"/>
      <c r="BEE79" s="26"/>
      <c r="BEF79" s="26"/>
      <c r="BEG79" s="26"/>
      <c r="BEH79" s="26"/>
      <c r="BEI79" s="26"/>
      <c r="BEJ79" s="26"/>
      <c r="BEK79" s="26"/>
      <c r="BEL79" s="26"/>
      <c r="BEM79" s="26"/>
      <c r="BEN79" s="26"/>
      <c r="BEO79" s="26"/>
      <c r="BEP79" s="26"/>
      <c r="BEQ79" s="26"/>
      <c r="BER79" s="26"/>
      <c r="BES79" s="26"/>
      <c r="BET79" s="26"/>
      <c r="BEU79" s="26"/>
      <c r="BEV79" s="26"/>
      <c r="BEW79" s="26"/>
      <c r="BEX79" s="26"/>
      <c r="BEY79" s="26"/>
      <c r="BEZ79" s="26"/>
      <c r="BFA79" s="26"/>
      <c r="BFB79" s="26"/>
      <c r="BFC79" s="26"/>
      <c r="BFD79" s="26"/>
      <c r="BFE79" s="26"/>
      <c r="BFF79" s="26"/>
      <c r="BFG79" s="26"/>
      <c r="BFH79" s="26"/>
      <c r="BFI79" s="26"/>
      <c r="BFJ79" s="26"/>
      <c r="BFK79" s="26"/>
      <c r="BFL79" s="26"/>
      <c r="BFM79" s="26"/>
      <c r="BFN79" s="26"/>
      <c r="BFO79" s="26"/>
      <c r="BFP79" s="26"/>
      <c r="BFQ79" s="26"/>
      <c r="BFR79" s="26"/>
      <c r="BFS79" s="26"/>
      <c r="BFT79" s="26"/>
      <c r="BFU79" s="26"/>
      <c r="BFV79" s="26"/>
      <c r="BFW79" s="26"/>
      <c r="BFX79" s="26"/>
      <c r="BFY79" s="26"/>
      <c r="BFZ79" s="26"/>
      <c r="BGA79" s="26"/>
      <c r="BGB79" s="26"/>
      <c r="BGC79" s="26"/>
      <c r="BGD79" s="26"/>
      <c r="BGE79" s="26"/>
      <c r="BGF79" s="26"/>
      <c r="BGG79" s="26"/>
      <c r="BGH79" s="26"/>
      <c r="BGI79" s="26"/>
      <c r="BGJ79" s="26"/>
      <c r="BGK79" s="26"/>
      <c r="BGL79" s="26"/>
      <c r="BGM79" s="26"/>
      <c r="BGN79" s="26"/>
      <c r="BGO79" s="26"/>
      <c r="BGP79" s="26"/>
      <c r="BGQ79" s="26"/>
      <c r="BGR79" s="26"/>
      <c r="BGS79" s="26"/>
      <c r="BGT79" s="26"/>
      <c r="BGU79" s="26"/>
      <c r="BGV79" s="26"/>
      <c r="BGW79" s="26"/>
      <c r="BGX79" s="26"/>
      <c r="BGY79" s="26"/>
      <c r="BGZ79" s="26"/>
      <c r="BHA79" s="26"/>
      <c r="BHB79" s="26"/>
      <c r="BHC79" s="26"/>
      <c r="BHD79" s="26"/>
      <c r="BHE79" s="26"/>
      <c r="BHF79" s="26"/>
      <c r="BHG79" s="26"/>
      <c r="BHH79" s="26"/>
      <c r="BHI79" s="26"/>
      <c r="BHJ79" s="26"/>
      <c r="BHK79" s="26"/>
      <c r="BHL79" s="26"/>
      <c r="BHM79" s="26"/>
      <c r="BHN79" s="26"/>
      <c r="BHO79" s="26"/>
      <c r="BHP79" s="26"/>
      <c r="BHQ79" s="26"/>
      <c r="BHR79" s="26"/>
      <c r="BHS79" s="26"/>
      <c r="BHT79" s="26"/>
      <c r="BHU79" s="26"/>
      <c r="BHV79" s="26"/>
      <c r="BHW79" s="26"/>
      <c r="BHX79" s="26"/>
      <c r="BHY79" s="26"/>
      <c r="BHZ79" s="26"/>
      <c r="BIA79" s="26"/>
      <c r="BIB79" s="26"/>
      <c r="BIC79" s="26"/>
      <c r="BID79" s="26"/>
      <c r="BIE79" s="26"/>
      <c r="BIF79" s="26"/>
      <c r="BIG79" s="26"/>
      <c r="BIH79" s="26"/>
      <c r="BII79" s="26"/>
      <c r="BIJ79" s="26"/>
      <c r="BIK79" s="26"/>
      <c r="BIL79" s="26"/>
      <c r="BIM79" s="26"/>
      <c r="BIN79" s="26"/>
      <c r="BIO79" s="26"/>
      <c r="BIP79" s="26"/>
      <c r="BIQ79" s="26"/>
      <c r="BIR79" s="26"/>
      <c r="BIS79" s="26"/>
      <c r="BIT79" s="26"/>
      <c r="BIU79" s="26"/>
      <c r="BIV79" s="26"/>
      <c r="BIW79" s="26"/>
      <c r="BIX79" s="26"/>
      <c r="BIY79" s="26"/>
      <c r="BIZ79" s="26"/>
      <c r="BJA79" s="26"/>
      <c r="BJB79" s="26"/>
      <c r="BJC79" s="26"/>
      <c r="BJD79" s="26"/>
      <c r="BJE79" s="26"/>
      <c r="BJF79" s="26"/>
      <c r="BJG79" s="26"/>
      <c r="BJH79" s="26"/>
      <c r="BJI79" s="26"/>
      <c r="BJJ79" s="26"/>
      <c r="BJK79" s="26"/>
      <c r="BJL79" s="26"/>
      <c r="BJM79" s="26"/>
      <c r="BJN79" s="26"/>
      <c r="BJO79" s="26"/>
      <c r="BJP79" s="26"/>
      <c r="BJQ79" s="26"/>
      <c r="BJR79" s="26"/>
      <c r="BJS79" s="26"/>
      <c r="BJT79" s="26"/>
      <c r="BJU79" s="26"/>
      <c r="BJV79" s="26"/>
      <c r="BJW79" s="26"/>
      <c r="BJX79" s="26"/>
      <c r="BJY79" s="26"/>
      <c r="BJZ79" s="26"/>
      <c r="BKA79" s="26"/>
      <c r="BKB79" s="26"/>
      <c r="BKC79" s="26"/>
      <c r="BKD79" s="26"/>
      <c r="BKE79" s="26"/>
      <c r="BKF79" s="26"/>
      <c r="BKG79" s="26"/>
      <c r="BKH79" s="26"/>
      <c r="BKI79" s="26"/>
      <c r="BKJ79" s="26"/>
      <c r="BKK79" s="26"/>
      <c r="BKL79" s="26"/>
      <c r="BKM79" s="26"/>
      <c r="BKN79" s="26"/>
      <c r="BKO79" s="26"/>
      <c r="BKP79" s="26"/>
      <c r="BKQ79" s="26"/>
      <c r="BKR79" s="26"/>
      <c r="BKS79" s="26"/>
      <c r="BKT79" s="26"/>
      <c r="BKU79" s="26"/>
      <c r="BKV79" s="26"/>
      <c r="BKW79" s="26"/>
      <c r="BKX79" s="26"/>
      <c r="BKY79" s="26"/>
      <c r="BKZ79" s="26"/>
      <c r="BLA79" s="26"/>
      <c r="BLB79" s="26"/>
      <c r="BLC79" s="26"/>
      <c r="BLD79" s="26"/>
      <c r="BLE79" s="26"/>
      <c r="BLF79" s="26"/>
      <c r="BLG79" s="26"/>
      <c r="BLH79" s="26"/>
      <c r="BLI79" s="26"/>
      <c r="BLJ79" s="26"/>
      <c r="BLK79" s="26"/>
      <c r="BLL79" s="26"/>
      <c r="BLM79" s="26"/>
      <c r="BLN79" s="26"/>
      <c r="BLO79" s="26"/>
      <c r="BLP79" s="26"/>
      <c r="BLQ79" s="26"/>
      <c r="BLR79" s="26"/>
      <c r="BLS79" s="26"/>
      <c r="BLT79" s="26"/>
      <c r="BLU79" s="26"/>
      <c r="BLV79" s="26"/>
      <c r="BLW79" s="26"/>
      <c r="BLX79" s="26"/>
      <c r="BLY79" s="26"/>
      <c r="BLZ79" s="26"/>
      <c r="BMA79" s="26"/>
      <c r="BMB79" s="26"/>
      <c r="BMC79" s="26"/>
      <c r="BMD79" s="26"/>
      <c r="BME79" s="26"/>
      <c r="BMF79" s="26"/>
      <c r="BMG79" s="26"/>
      <c r="BMH79" s="26"/>
      <c r="BMI79" s="26"/>
      <c r="BMJ79" s="26"/>
      <c r="BMK79" s="26"/>
      <c r="BML79" s="26"/>
      <c r="BMM79" s="26"/>
      <c r="BMN79" s="26"/>
      <c r="BMO79" s="26"/>
      <c r="BMP79" s="26"/>
      <c r="BMQ79" s="26"/>
      <c r="BMR79" s="26"/>
      <c r="BMS79" s="26"/>
      <c r="BMT79" s="26"/>
      <c r="BMU79" s="26"/>
      <c r="BMV79" s="26"/>
      <c r="BMW79" s="26"/>
      <c r="BMX79" s="26"/>
      <c r="BMY79" s="26"/>
      <c r="BMZ79" s="26"/>
      <c r="BNA79" s="26"/>
      <c r="BNB79" s="26"/>
      <c r="BNC79" s="26"/>
      <c r="BND79" s="26"/>
      <c r="BNE79" s="26"/>
      <c r="BNF79" s="26"/>
      <c r="BNG79" s="26"/>
      <c r="BNH79" s="26"/>
      <c r="BNI79" s="26"/>
      <c r="BNJ79" s="26"/>
      <c r="BNK79" s="26"/>
      <c r="BNL79" s="26"/>
      <c r="BNM79" s="26"/>
      <c r="BNN79" s="26"/>
      <c r="BNO79" s="26"/>
      <c r="BNP79" s="26"/>
      <c r="BNQ79" s="26"/>
      <c r="BNR79" s="26"/>
      <c r="BNS79" s="26"/>
      <c r="BNT79" s="26"/>
      <c r="BNU79" s="26"/>
      <c r="BNV79" s="26"/>
      <c r="BNW79" s="26"/>
      <c r="BNX79" s="26"/>
      <c r="BNY79" s="26"/>
      <c r="BNZ79" s="26"/>
      <c r="BOA79" s="26"/>
      <c r="BOB79" s="26"/>
      <c r="BOC79" s="26"/>
      <c r="BOD79" s="26"/>
      <c r="BOE79" s="26"/>
      <c r="BOF79" s="26"/>
      <c r="BOG79" s="26"/>
      <c r="BOH79" s="26"/>
      <c r="BOI79" s="26"/>
      <c r="BOJ79" s="26"/>
      <c r="BOK79" s="26"/>
      <c r="BOL79" s="26"/>
      <c r="BOM79" s="26"/>
      <c r="BON79" s="26"/>
      <c r="BOO79" s="26"/>
      <c r="BOP79" s="26"/>
      <c r="BOQ79" s="26"/>
      <c r="BOR79" s="26"/>
      <c r="BOS79" s="26"/>
      <c r="BOT79" s="26"/>
      <c r="BOU79" s="26"/>
      <c r="BOV79" s="26"/>
      <c r="BOW79" s="26"/>
      <c r="BOX79" s="26"/>
      <c r="BOY79" s="26"/>
      <c r="BOZ79" s="26"/>
      <c r="BPA79" s="26"/>
      <c r="BPB79" s="26"/>
      <c r="BPC79" s="26"/>
      <c r="BPD79" s="26"/>
      <c r="BPE79" s="26"/>
      <c r="BPF79" s="26"/>
      <c r="BPG79" s="26"/>
      <c r="BPH79" s="26"/>
      <c r="BPI79" s="26"/>
      <c r="BPJ79" s="26"/>
      <c r="BPK79" s="26"/>
      <c r="BPL79" s="26"/>
      <c r="BPM79" s="26"/>
      <c r="BPN79" s="26"/>
      <c r="BPO79" s="26"/>
      <c r="BPP79" s="26"/>
      <c r="BPQ79" s="26"/>
      <c r="BPR79" s="26"/>
      <c r="BPS79" s="26"/>
      <c r="BPT79" s="26"/>
      <c r="BPU79" s="26"/>
      <c r="BPV79" s="26"/>
      <c r="BPW79" s="26"/>
      <c r="BPX79" s="26"/>
      <c r="BPY79" s="26"/>
      <c r="BPZ79" s="26"/>
      <c r="BQA79" s="26"/>
      <c r="BQB79" s="26"/>
      <c r="BQC79" s="26"/>
      <c r="BQD79" s="26"/>
      <c r="BQE79" s="26"/>
      <c r="BQF79" s="26"/>
      <c r="BQG79" s="26"/>
      <c r="BQH79" s="26"/>
      <c r="BQI79" s="26"/>
      <c r="BQJ79" s="26"/>
      <c r="BQK79" s="26"/>
      <c r="BQL79" s="26"/>
      <c r="BQM79" s="26"/>
      <c r="BQN79" s="26"/>
      <c r="BQO79" s="26"/>
      <c r="BQP79" s="26"/>
      <c r="BQQ79" s="26"/>
      <c r="BQR79" s="26"/>
      <c r="BQS79" s="26"/>
      <c r="BQT79" s="26"/>
      <c r="BQU79" s="26"/>
      <c r="BQV79" s="26"/>
      <c r="BQW79" s="26"/>
      <c r="BQX79" s="26"/>
      <c r="BQY79" s="26"/>
      <c r="BQZ79" s="26"/>
      <c r="BRA79" s="26"/>
      <c r="BRB79" s="26"/>
      <c r="BRC79" s="26"/>
      <c r="BRD79" s="26"/>
      <c r="BRE79" s="26"/>
      <c r="BRF79" s="26"/>
      <c r="BRG79" s="26"/>
      <c r="BRH79" s="26"/>
      <c r="BRI79" s="26"/>
      <c r="BRJ79" s="26"/>
      <c r="BRK79" s="26"/>
      <c r="BRL79" s="26"/>
      <c r="BRM79" s="26"/>
      <c r="BRN79" s="26"/>
      <c r="BRO79" s="26"/>
      <c r="BRP79" s="26"/>
      <c r="BRQ79" s="26"/>
      <c r="BRR79" s="26"/>
      <c r="BRS79" s="26"/>
      <c r="BRT79" s="26"/>
      <c r="BRU79" s="26"/>
      <c r="BRV79" s="26"/>
      <c r="BRW79" s="26"/>
      <c r="BRX79" s="26"/>
      <c r="BRY79" s="26"/>
      <c r="BRZ79" s="26"/>
      <c r="BSA79" s="26"/>
      <c r="BSB79" s="26"/>
      <c r="BSC79" s="26"/>
      <c r="BSD79" s="26"/>
      <c r="BSE79" s="26"/>
      <c r="BSF79" s="26"/>
      <c r="BSG79" s="26"/>
      <c r="BSH79" s="26"/>
      <c r="BSI79" s="26"/>
      <c r="BSJ79" s="26"/>
      <c r="BSK79" s="26"/>
      <c r="BSL79" s="26"/>
      <c r="BSM79" s="26"/>
      <c r="BSN79" s="26"/>
      <c r="BSO79" s="26"/>
      <c r="BSP79" s="26"/>
      <c r="BSQ79" s="26"/>
      <c r="BSR79" s="26"/>
      <c r="BSS79" s="26"/>
      <c r="BST79" s="26"/>
      <c r="BSU79" s="26"/>
      <c r="BSV79" s="26"/>
      <c r="BSW79" s="26"/>
      <c r="BSX79" s="26"/>
      <c r="BSY79" s="26"/>
      <c r="BSZ79" s="26"/>
      <c r="BTA79" s="26"/>
      <c r="BTB79" s="26"/>
      <c r="BTC79" s="26"/>
      <c r="BTD79" s="26"/>
      <c r="BTE79" s="26"/>
      <c r="BTF79" s="26"/>
      <c r="BTG79" s="26"/>
      <c r="BTH79" s="26"/>
      <c r="BTI79" s="26"/>
      <c r="BTJ79" s="26"/>
      <c r="BTK79" s="26"/>
      <c r="BTL79" s="26"/>
      <c r="BTM79" s="26"/>
      <c r="BTN79" s="26"/>
      <c r="BTO79" s="26"/>
      <c r="BTP79" s="26"/>
      <c r="BTQ79" s="26"/>
      <c r="BTR79" s="26"/>
      <c r="BTS79" s="26"/>
      <c r="BTT79" s="26"/>
      <c r="BTU79" s="26"/>
      <c r="BTV79" s="26"/>
      <c r="BTW79" s="26"/>
      <c r="BTX79" s="26"/>
      <c r="BTY79" s="26"/>
      <c r="BTZ79" s="26"/>
      <c r="BUA79" s="26"/>
      <c r="BUB79" s="26"/>
      <c r="BUC79" s="26"/>
      <c r="BUD79" s="26"/>
      <c r="BUE79" s="26"/>
      <c r="BUF79" s="26"/>
      <c r="BUG79" s="26"/>
      <c r="BUH79" s="26"/>
      <c r="BUI79" s="26"/>
      <c r="BUJ79" s="26"/>
      <c r="BUK79" s="26"/>
      <c r="BUL79" s="26"/>
      <c r="BUM79" s="26"/>
      <c r="BUN79" s="26"/>
      <c r="BUO79" s="26"/>
      <c r="BUP79" s="26"/>
      <c r="BUQ79" s="26"/>
      <c r="BUR79" s="26"/>
      <c r="BUS79" s="26"/>
      <c r="BUT79" s="26"/>
      <c r="BUU79" s="26"/>
      <c r="BUV79" s="26"/>
      <c r="BUW79" s="26"/>
      <c r="BUX79" s="26"/>
      <c r="BUY79" s="26"/>
      <c r="BUZ79" s="26"/>
      <c r="BVA79" s="26"/>
      <c r="BVB79" s="26"/>
      <c r="BVC79" s="26"/>
      <c r="BVD79" s="26"/>
      <c r="BVE79" s="26"/>
      <c r="BVF79" s="26"/>
      <c r="BVG79" s="26"/>
      <c r="BVH79" s="26"/>
      <c r="BVI79" s="26"/>
      <c r="BVJ79" s="26"/>
      <c r="BVK79" s="26"/>
      <c r="BVL79" s="26"/>
      <c r="BVM79" s="26"/>
      <c r="BVN79" s="26"/>
      <c r="BVO79" s="26"/>
      <c r="BVP79" s="26"/>
      <c r="BVQ79" s="26"/>
      <c r="BVR79" s="26"/>
      <c r="BVS79" s="26"/>
      <c r="BVT79" s="26"/>
      <c r="BVU79" s="26"/>
      <c r="BVV79" s="26"/>
      <c r="BVW79" s="26"/>
      <c r="BVX79" s="26"/>
      <c r="BVY79" s="26"/>
      <c r="BVZ79" s="26"/>
      <c r="BWA79" s="26"/>
      <c r="BWB79" s="26"/>
      <c r="BWC79" s="26"/>
      <c r="BWD79" s="26"/>
      <c r="BWE79" s="26"/>
      <c r="BWF79" s="26"/>
      <c r="BWG79" s="26"/>
      <c r="BWH79" s="26"/>
      <c r="BWI79" s="26"/>
      <c r="BWJ79" s="26"/>
      <c r="BWK79" s="26"/>
      <c r="BWL79" s="26"/>
      <c r="BWM79" s="26"/>
      <c r="BWN79" s="26"/>
      <c r="BWO79" s="26"/>
      <c r="BWP79" s="26"/>
      <c r="BWQ79" s="26"/>
      <c r="BWR79" s="26"/>
      <c r="BWS79" s="26"/>
      <c r="BWT79" s="26"/>
      <c r="BWU79" s="26"/>
      <c r="BWV79" s="26"/>
      <c r="BWW79" s="26"/>
      <c r="BWX79" s="26"/>
      <c r="BWY79" s="26"/>
      <c r="BWZ79" s="26"/>
      <c r="BXA79" s="26"/>
      <c r="BXB79" s="26"/>
      <c r="BXC79" s="26"/>
      <c r="BXD79" s="26"/>
      <c r="BXE79" s="26"/>
      <c r="BXF79" s="26"/>
      <c r="BXG79" s="26"/>
      <c r="BXH79" s="26"/>
      <c r="BXI79" s="26"/>
      <c r="BXJ79" s="26"/>
      <c r="BXK79" s="26"/>
      <c r="BXL79" s="26"/>
      <c r="BXM79" s="26"/>
      <c r="BXN79" s="26"/>
      <c r="BXO79" s="26"/>
      <c r="BXP79" s="26"/>
      <c r="BXQ79" s="26"/>
      <c r="BXR79" s="26"/>
      <c r="BXS79" s="26"/>
      <c r="BXT79" s="26"/>
      <c r="BXU79" s="26"/>
      <c r="BXV79" s="26"/>
      <c r="BXW79" s="26"/>
      <c r="BXX79" s="26"/>
      <c r="BXY79" s="26"/>
      <c r="BXZ79" s="26"/>
      <c r="BYA79" s="26"/>
      <c r="BYB79" s="26"/>
      <c r="BYC79" s="26"/>
      <c r="BYD79" s="26"/>
      <c r="BYE79" s="26"/>
      <c r="BYF79" s="26"/>
      <c r="BYG79" s="26"/>
      <c r="BYH79" s="26"/>
      <c r="BYI79" s="26"/>
      <c r="BYJ79" s="26"/>
      <c r="BYK79" s="26"/>
      <c r="BYL79" s="26"/>
      <c r="BYM79" s="26"/>
      <c r="BYN79" s="26"/>
      <c r="BYO79" s="26"/>
      <c r="BYP79" s="26"/>
      <c r="BYQ79" s="26"/>
      <c r="BYR79" s="26"/>
      <c r="BYS79" s="26"/>
      <c r="BYT79" s="26"/>
      <c r="BYU79" s="26"/>
      <c r="BYV79" s="26"/>
      <c r="BYW79" s="26"/>
      <c r="BYX79" s="26"/>
      <c r="BYY79" s="26"/>
      <c r="BYZ79" s="26"/>
      <c r="BZA79" s="26"/>
      <c r="BZB79" s="26"/>
      <c r="BZC79" s="26"/>
      <c r="BZD79" s="26"/>
      <c r="BZE79" s="26"/>
      <c r="BZF79" s="26"/>
      <c r="BZG79" s="26"/>
      <c r="BZH79" s="26"/>
      <c r="BZI79" s="26"/>
      <c r="BZJ79" s="26"/>
      <c r="BZK79" s="26"/>
      <c r="BZL79" s="26"/>
      <c r="BZM79" s="26"/>
      <c r="BZN79" s="26"/>
      <c r="BZO79" s="26"/>
      <c r="BZP79" s="26"/>
      <c r="BZQ79" s="26"/>
      <c r="BZR79" s="26"/>
      <c r="BZS79" s="26"/>
      <c r="BZT79" s="26"/>
      <c r="BZU79" s="26"/>
      <c r="BZV79" s="26"/>
      <c r="BZW79" s="26"/>
      <c r="BZX79" s="26"/>
      <c r="BZY79" s="26"/>
      <c r="BZZ79" s="26"/>
      <c r="CAA79" s="26"/>
      <c r="CAB79" s="26"/>
      <c r="CAC79" s="26"/>
      <c r="CAD79" s="26"/>
      <c r="CAE79" s="26"/>
      <c r="CAF79" s="26"/>
      <c r="CAG79" s="26"/>
      <c r="CAH79" s="26"/>
      <c r="CAI79" s="26"/>
      <c r="CAJ79" s="26"/>
      <c r="CAK79" s="26"/>
      <c r="CAL79" s="26"/>
      <c r="CAM79" s="26"/>
      <c r="CAN79" s="26"/>
      <c r="CAO79" s="26"/>
      <c r="CAP79" s="26"/>
      <c r="CAQ79" s="26"/>
      <c r="CAR79" s="26"/>
      <c r="CAS79" s="26"/>
      <c r="CAT79" s="26"/>
      <c r="CAU79" s="26"/>
      <c r="CAV79" s="26"/>
      <c r="CAW79" s="26"/>
      <c r="CAX79" s="26"/>
      <c r="CAY79" s="26"/>
      <c r="CAZ79" s="26"/>
      <c r="CBA79" s="26"/>
      <c r="CBB79" s="26"/>
      <c r="CBC79" s="26"/>
      <c r="CBD79" s="26"/>
      <c r="CBE79" s="26"/>
      <c r="CBF79" s="26"/>
      <c r="CBG79" s="26"/>
      <c r="CBH79" s="26"/>
      <c r="CBI79" s="26"/>
      <c r="CBJ79" s="26"/>
      <c r="CBK79" s="26"/>
      <c r="CBL79" s="26"/>
      <c r="CBM79" s="26"/>
      <c r="CBN79" s="26"/>
      <c r="CBO79" s="26"/>
      <c r="CBP79" s="26"/>
      <c r="CBQ79" s="26"/>
      <c r="CBR79" s="26"/>
      <c r="CBS79" s="26"/>
      <c r="CBT79" s="26"/>
      <c r="CBU79" s="26"/>
      <c r="CBV79" s="26"/>
      <c r="CBW79" s="26"/>
      <c r="CBX79" s="26"/>
      <c r="CBY79" s="26"/>
      <c r="CBZ79" s="26"/>
      <c r="CCA79" s="26"/>
      <c r="CCB79" s="26"/>
      <c r="CCC79" s="26"/>
      <c r="CCD79" s="26"/>
      <c r="CCE79" s="26"/>
      <c r="CCF79" s="26"/>
      <c r="CCG79" s="26"/>
      <c r="CCH79" s="26"/>
      <c r="CCI79" s="26"/>
      <c r="CCJ79" s="26"/>
      <c r="CCK79" s="26"/>
      <c r="CCL79" s="26"/>
      <c r="CCM79" s="26"/>
      <c r="CCN79" s="26"/>
      <c r="CCO79" s="26"/>
      <c r="CCP79" s="26"/>
      <c r="CCQ79" s="26"/>
      <c r="CCR79" s="26"/>
      <c r="CCS79" s="26"/>
      <c r="CCT79" s="26"/>
      <c r="CCU79" s="26"/>
      <c r="CCV79" s="26"/>
      <c r="CCW79" s="26"/>
      <c r="CCX79" s="26"/>
      <c r="CCY79" s="26"/>
      <c r="CCZ79" s="26"/>
      <c r="CDA79" s="26"/>
      <c r="CDB79" s="26"/>
      <c r="CDC79" s="26"/>
      <c r="CDD79" s="26"/>
      <c r="CDE79" s="26"/>
      <c r="CDF79" s="26"/>
      <c r="CDG79" s="26"/>
      <c r="CDH79" s="26"/>
      <c r="CDI79" s="26"/>
      <c r="CDJ79" s="26"/>
      <c r="CDK79" s="26"/>
      <c r="CDL79" s="26"/>
      <c r="CDM79" s="26"/>
      <c r="CDN79" s="26"/>
      <c r="CDO79" s="26"/>
      <c r="CDP79" s="26"/>
      <c r="CDQ79" s="26"/>
      <c r="CDR79" s="26"/>
      <c r="CDS79" s="26"/>
      <c r="CDT79" s="26"/>
      <c r="CDU79" s="26"/>
      <c r="CDV79" s="26"/>
      <c r="CDW79" s="26"/>
      <c r="CDX79" s="26"/>
      <c r="CDY79" s="26"/>
      <c r="CDZ79" s="26"/>
      <c r="CEA79" s="26"/>
      <c r="CEB79" s="26"/>
      <c r="CEC79" s="26"/>
      <c r="CED79" s="26"/>
      <c r="CEE79" s="26"/>
      <c r="CEF79" s="26"/>
      <c r="CEG79" s="26"/>
      <c r="CEH79" s="26"/>
      <c r="CEI79" s="26"/>
      <c r="CEJ79" s="26"/>
      <c r="CEK79" s="26"/>
      <c r="CEL79" s="26"/>
      <c r="CEM79" s="26"/>
      <c r="CEN79" s="26"/>
      <c r="CEO79" s="26"/>
      <c r="CEP79" s="26"/>
      <c r="CEQ79" s="26"/>
      <c r="CER79" s="26"/>
      <c r="CES79" s="26"/>
      <c r="CET79" s="26"/>
      <c r="CEU79" s="26"/>
      <c r="CEV79" s="26"/>
      <c r="CEW79" s="26"/>
      <c r="CEX79" s="26"/>
      <c r="CEY79" s="26"/>
      <c r="CEZ79" s="26"/>
      <c r="CFA79" s="26"/>
      <c r="CFB79" s="26"/>
      <c r="CFC79" s="26"/>
      <c r="CFD79" s="26"/>
      <c r="CFE79" s="26"/>
      <c r="CFF79" s="26"/>
      <c r="CFG79" s="26"/>
      <c r="CFH79" s="26"/>
      <c r="CFI79" s="26"/>
      <c r="CFJ79" s="26"/>
      <c r="CFK79" s="26"/>
      <c r="CFL79" s="26"/>
      <c r="CFM79" s="26"/>
      <c r="CFN79" s="26"/>
      <c r="CFO79" s="26"/>
      <c r="CFP79" s="26"/>
      <c r="CFQ79" s="26"/>
      <c r="CFR79" s="26"/>
      <c r="CFS79" s="26"/>
      <c r="CFT79" s="26"/>
      <c r="CFU79" s="26"/>
      <c r="CFV79" s="26"/>
      <c r="CFW79" s="26"/>
      <c r="CFX79" s="26"/>
      <c r="CFY79" s="26"/>
      <c r="CFZ79" s="26"/>
      <c r="CGA79" s="26"/>
      <c r="CGB79" s="26"/>
      <c r="CGC79" s="26"/>
      <c r="CGD79" s="26"/>
      <c r="CGE79" s="26"/>
      <c r="CGF79" s="26"/>
      <c r="CGG79" s="26"/>
      <c r="CGH79" s="26"/>
      <c r="CGI79" s="26"/>
      <c r="CGJ79" s="26"/>
      <c r="CGK79" s="26"/>
      <c r="CGL79" s="26"/>
      <c r="CGM79" s="26"/>
      <c r="CGN79" s="26"/>
      <c r="CGO79" s="26"/>
      <c r="CGP79" s="26"/>
      <c r="CGQ79" s="26"/>
      <c r="CGR79" s="26"/>
      <c r="CGS79" s="26"/>
      <c r="CGT79" s="26"/>
      <c r="CGU79" s="26"/>
      <c r="CGV79" s="26"/>
      <c r="CGW79" s="26"/>
      <c r="CGX79" s="26"/>
      <c r="CGY79" s="26"/>
      <c r="CGZ79" s="26"/>
      <c r="CHA79" s="26"/>
      <c r="CHB79" s="26"/>
      <c r="CHC79" s="26"/>
      <c r="CHD79" s="26"/>
      <c r="CHE79" s="26"/>
      <c r="CHF79" s="26"/>
      <c r="CHG79" s="26"/>
      <c r="CHH79" s="26"/>
      <c r="CHI79" s="26"/>
      <c r="CHJ79" s="26"/>
      <c r="CHK79" s="26"/>
      <c r="CHL79" s="26"/>
      <c r="CHM79" s="26"/>
      <c r="CHN79" s="26"/>
      <c r="CHO79" s="26"/>
      <c r="CHP79" s="26"/>
      <c r="CHQ79" s="26"/>
      <c r="CHR79" s="26"/>
      <c r="CHS79" s="26"/>
      <c r="CHT79" s="26"/>
      <c r="CHU79" s="26"/>
      <c r="CHV79" s="26"/>
      <c r="CHW79" s="26"/>
      <c r="CHX79" s="26"/>
      <c r="CHY79" s="26"/>
      <c r="CHZ79" s="26"/>
      <c r="CIA79" s="26"/>
      <c r="CIB79" s="26"/>
      <c r="CIC79" s="26"/>
      <c r="CID79" s="26"/>
      <c r="CIE79" s="26"/>
      <c r="CIF79" s="26"/>
      <c r="CIG79" s="26"/>
      <c r="CIH79" s="26"/>
      <c r="CII79" s="26"/>
      <c r="CIJ79" s="26"/>
      <c r="CIK79" s="26"/>
      <c r="CIL79" s="26"/>
      <c r="CIM79" s="26"/>
      <c r="CIN79" s="26"/>
      <c r="CIO79" s="26"/>
      <c r="CIP79" s="26"/>
      <c r="CIQ79" s="26"/>
      <c r="CIR79" s="26"/>
      <c r="CIS79" s="26"/>
      <c r="CIT79" s="26"/>
      <c r="CIU79" s="26"/>
      <c r="CIV79" s="26"/>
      <c r="CIW79" s="26"/>
      <c r="CIX79" s="26"/>
      <c r="CIY79" s="26"/>
      <c r="CIZ79" s="26"/>
      <c r="CJA79" s="26"/>
      <c r="CJB79" s="26"/>
      <c r="CJC79" s="26"/>
      <c r="CJD79" s="26"/>
      <c r="CJE79" s="26"/>
      <c r="CJF79" s="26"/>
      <c r="CJG79" s="26"/>
      <c r="CJH79" s="26"/>
      <c r="CJI79" s="26"/>
      <c r="CJJ79" s="26"/>
      <c r="CJK79" s="26"/>
      <c r="CJL79" s="26"/>
      <c r="CJM79" s="26"/>
      <c r="CJN79" s="26"/>
      <c r="CJO79" s="26"/>
      <c r="CJP79" s="26"/>
      <c r="CJQ79" s="26"/>
      <c r="CJR79" s="26"/>
      <c r="CJS79" s="26"/>
      <c r="CJT79" s="26"/>
      <c r="CJU79" s="26"/>
      <c r="CJV79" s="26"/>
      <c r="CJW79" s="26"/>
      <c r="CJX79" s="26"/>
      <c r="CJY79" s="26"/>
      <c r="CJZ79" s="26"/>
      <c r="CKA79" s="26"/>
      <c r="CKB79" s="26"/>
      <c r="CKC79" s="26"/>
      <c r="CKD79" s="26"/>
      <c r="CKE79" s="26"/>
      <c r="CKF79" s="26"/>
      <c r="CKG79" s="26"/>
      <c r="CKH79" s="26"/>
      <c r="CKI79" s="26"/>
      <c r="CKJ79" s="26"/>
      <c r="CKK79" s="26"/>
      <c r="CKL79" s="26"/>
      <c r="CKM79" s="26"/>
      <c r="CKN79" s="26"/>
      <c r="CKO79" s="26"/>
      <c r="CKP79" s="26"/>
      <c r="CKQ79" s="26"/>
      <c r="CKR79" s="26"/>
      <c r="CKS79" s="26"/>
      <c r="CKT79" s="26"/>
      <c r="CKU79" s="26"/>
      <c r="CKV79" s="26"/>
      <c r="CKW79" s="26"/>
      <c r="CKX79" s="26"/>
      <c r="CKY79" s="26"/>
      <c r="CKZ79" s="26"/>
      <c r="CLA79" s="26"/>
      <c r="CLB79" s="26"/>
      <c r="CLC79" s="26"/>
      <c r="CLD79" s="26"/>
      <c r="CLE79" s="26"/>
      <c r="CLF79" s="26"/>
      <c r="CLG79" s="26"/>
      <c r="CLH79" s="26"/>
      <c r="CLI79" s="26"/>
      <c r="CLJ79" s="26"/>
      <c r="CLK79" s="26"/>
      <c r="CLL79" s="26"/>
      <c r="CLM79" s="26"/>
      <c r="CLN79" s="26"/>
      <c r="CLO79" s="26"/>
      <c r="CLP79" s="26"/>
      <c r="CLQ79" s="26"/>
      <c r="CLR79" s="26"/>
      <c r="CLS79" s="26"/>
      <c r="CLT79" s="26"/>
      <c r="CLU79" s="26"/>
      <c r="CLV79" s="26"/>
      <c r="CLW79" s="26"/>
      <c r="CLX79" s="26"/>
      <c r="CLY79" s="26"/>
      <c r="CLZ79" s="26"/>
      <c r="CMA79" s="26"/>
      <c r="CMB79" s="26"/>
      <c r="CMC79" s="26"/>
      <c r="CMD79" s="26"/>
      <c r="CME79" s="26"/>
      <c r="CMF79" s="26"/>
      <c r="CMG79" s="26"/>
      <c r="CMH79" s="26"/>
      <c r="CMI79" s="26"/>
      <c r="CMJ79" s="26"/>
      <c r="CMK79" s="26"/>
      <c r="CML79" s="26"/>
      <c r="CMM79" s="26"/>
      <c r="CMN79" s="26"/>
      <c r="CMO79" s="26"/>
      <c r="CMP79" s="26"/>
      <c r="CMQ79" s="26"/>
      <c r="CMR79" s="26"/>
      <c r="CMS79" s="26"/>
      <c r="CMT79" s="26"/>
      <c r="CMU79" s="26"/>
      <c r="CMV79" s="26"/>
      <c r="CMW79" s="26"/>
      <c r="CMX79" s="26"/>
      <c r="CMY79" s="26"/>
      <c r="CMZ79" s="26"/>
      <c r="CNA79" s="26"/>
      <c r="CNB79" s="26"/>
      <c r="CNC79" s="26"/>
      <c r="CND79" s="26"/>
      <c r="CNE79" s="26"/>
      <c r="CNF79" s="26"/>
      <c r="CNG79" s="26"/>
      <c r="CNH79" s="26"/>
      <c r="CNI79" s="26"/>
      <c r="CNJ79" s="26"/>
      <c r="CNK79" s="26"/>
      <c r="CNL79" s="26"/>
      <c r="CNM79" s="26"/>
      <c r="CNN79" s="26"/>
      <c r="CNO79" s="26"/>
      <c r="CNP79" s="26"/>
      <c r="CNQ79" s="26"/>
      <c r="CNR79" s="26"/>
      <c r="CNS79" s="26"/>
      <c r="CNT79" s="26"/>
      <c r="CNU79" s="26"/>
      <c r="CNV79" s="26"/>
      <c r="CNW79" s="26"/>
      <c r="CNX79" s="26"/>
      <c r="CNY79" s="26"/>
      <c r="CNZ79" s="26"/>
      <c r="COA79" s="26"/>
      <c r="COB79" s="26"/>
      <c r="COC79" s="26"/>
      <c r="COD79" s="26"/>
      <c r="COE79" s="26"/>
      <c r="COF79" s="26"/>
      <c r="COG79" s="26"/>
      <c r="COH79" s="26"/>
      <c r="COI79" s="26"/>
      <c r="COJ79" s="26"/>
      <c r="COK79" s="26"/>
      <c r="COL79" s="26"/>
      <c r="COM79" s="26"/>
      <c r="CON79" s="26"/>
      <c r="COO79" s="26"/>
      <c r="COP79" s="26"/>
      <c r="COQ79" s="26"/>
      <c r="COR79" s="26"/>
      <c r="COS79" s="26"/>
      <c r="COT79" s="26"/>
      <c r="COU79" s="26"/>
      <c r="COV79" s="26"/>
      <c r="COW79" s="26"/>
      <c r="COX79" s="26"/>
      <c r="COY79" s="26"/>
      <c r="COZ79" s="26"/>
      <c r="CPA79" s="26"/>
      <c r="CPB79" s="26"/>
      <c r="CPC79" s="26"/>
      <c r="CPD79" s="26"/>
      <c r="CPE79" s="26"/>
      <c r="CPF79" s="26"/>
      <c r="CPG79" s="26"/>
      <c r="CPH79" s="26"/>
      <c r="CPI79" s="26"/>
      <c r="CPJ79" s="26"/>
      <c r="CPK79" s="26"/>
      <c r="CPL79" s="26"/>
      <c r="CPM79" s="26"/>
      <c r="CPN79" s="26"/>
      <c r="CPO79" s="26"/>
      <c r="CPP79" s="26"/>
      <c r="CPQ79" s="26"/>
      <c r="CPR79" s="26"/>
      <c r="CPS79" s="26"/>
      <c r="CPT79" s="26"/>
      <c r="CPU79" s="26"/>
      <c r="CPV79" s="26"/>
      <c r="CPW79" s="26"/>
      <c r="CPX79" s="26"/>
      <c r="CPY79" s="26"/>
      <c r="CPZ79" s="26"/>
      <c r="CQA79" s="26"/>
      <c r="CQB79" s="26"/>
      <c r="CQC79" s="26"/>
      <c r="CQD79" s="26"/>
      <c r="CQE79" s="26"/>
      <c r="CQF79" s="26"/>
      <c r="CQG79" s="26"/>
      <c r="CQH79" s="26"/>
      <c r="CQI79" s="26"/>
      <c r="CQJ79" s="26"/>
      <c r="CQK79" s="26"/>
      <c r="CQL79" s="26"/>
      <c r="CQM79" s="26"/>
      <c r="CQN79" s="26"/>
      <c r="CQO79" s="26"/>
      <c r="CQP79" s="26"/>
      <c r="CQQ79" s="26"/>
      <c r="CQR79" s="26"/>
      <c r="CQS79" s="26"/>
      <c r="CQT79" s="26"/>
      <c r="CQU79" s="26"/>
      <c r="CQV79" s="26"/>
      <c r="CQW79" s="26"/>
      <c r="CQX79" s="26"/>
      <c r="CQY79" s="26"/>
      <c r="CQZ79" s="26"/>
      <c r="CRA79" s="26"/>
      <c r="CRB79" s="26"/>
      <c r="CRC79" s="26"/>
      <c r="CRD79" s="26"/>
      <c r="CRE79" s="26"/>
      <c r="CRF79" s="26"/>
      <c r="CRG79" s="26"/>
      <c r="CRH79" s="26"/>
      <c r="CRI79" s="26"/>
      <c r="CRJ79" s="26"/>
      <c r="CRK79" s="26"/>
      <c r="CRL79" s="26"/>
      <c r="CRM79" s="26"/>
      <c r="CRN79" s="26"/>
      <c r="CRO79" s="26"/>
      <c r="CRP79" s="26"/>
      <c r="CRQ79" s="26"/>
      <c r="CRR79" s="26"/>
      <c r="CRS79" s="26"/>
      <c r="CRT79" s="26"/>
      <c r="CRU79" s="26"/>
      <c r="CRV79" s="26"/>
      <c r="CRW79" s="26"/>
      <c r="CRX79" s="26"/>
      <c r="CRY79" s="26"/>
      <c r="CRZ79" s="26"/>
      <c r="CSA79" s="26"/>
      <c r="CSB79" s="26"/>
      <c r="CSC79" s="26"/>
      <c r="CSD79" s="26"/>
      <c r="CSE79" s="26"/>
      <c r="CSF79" s="26"/>
      <c r="CSG79" s="26"/>
      <c r="CSH79" s="26"/>
      <c r="CSI79" s="26"/>
      <c r="CSJ79" s="26"/>
      <c r="CSK79" s="26"/>
      <c r="CSL79" s="26"/>
      <c r="CSM79" s="26"/>
      <c r="CSN79" s="26"/>
      <c r="CSO79" s="26"/>
      <c r="CSP79" s="26"/>
      <c r="CSQ79" s="26"/>
      <c r="CSR79" s="26"/>
      <c r="CSS79" s="26"/>
      <c r="CST79" s="26"/>
      <c r="CSU79" s="26"/>
      <c r="CSV79" s="26"/>
      <c r="CSW79" s="26"/>
      <c r="CSX79" s="26"/>
      <c r="CSY79" s="26"/>
      <c r="CSZ79" s="26"/>
      <c r="CTA79" s="26"/>
      <c r="CTB79" s="26"/>
      <c r="CTC79" s="26"/>
      <c r="CTD79" s="26"/>
      <c r="CTE79" s="26"/>
      <c r="CTF79" s="26"/>
      <c r="CTG79" s="26"/>
      <c r="CTH79" s="26"/>
      <c r="CTI79" s="26"/>
      <c r="CTJ79" s="26"/>
      <c r="CTK79" s="26"/>
      <c r="CTL79" s="26"/>
      <c r="CTM79" s="26"/>
      <c r="CTN79" s="26"/>
      <c r="CTO79" s="26"/>
      <c r="CTP79" s="26"/>
      <c r="CTQ79" s="26"/>
      <c r="CTR79" s="26"/>
      <c r="CTS79" s="26"/>
      <c r="CTT79" s="26"/>
      <c r="CTU79" s="26"/>
      <c r="CTV79" s="26"/>
      <c r="CTW79" s="26"/>
      <c r="CTX79" s="26"/>
      <c r="CTY79" s="26"/>
      <c r="CTZ79" s="26"/>
      <c r="CUA79" s="26"/>
      <c r="CUB79" s="26"/>
      <c r="CUC79" s="26"/>
      <c r="CUD79" s="26"/>
      <c r="CUE79" s="26"/>
      <c r="CUF79" s="26"/>
      <c r="CUG79" s="26"/>
      <c r="CUH79" s="26"/>
      <c r="CUI79" s="26"/>
      <c r="CUJ79" s="26"/>
      <c r="CUK79" s="26"/>
      <c r="CUL79" s="26"/>
      <c r="CUM79" s="26"/>
      <c r="CUN79" s="26"/>
      <c r="CUO79" s="26"/>
      <c r="CUP79" s="26"/>
      <c r="CUQ79" s="26"/>
      <c r="CUR79" s="26"/>
      <c r="CUS79" s="26"/>
      <c r="CUT79" s="26"/>
      <c r="CUU79" s="26"/>
      <c r="CUV79" s="26"/>
      <c r="CUW79" s="26"/>
      <c r="CUX79" s="26"/>
      <c r="CUY79" s="26"/>
      <c r="CUZ79" s="26"/>
      <c r="CVA79" s="26"/>
      <c r="CVB79" s="26"/>
      <c r="CVC79" s="26"/>
      <c r="CVD79" s="26"/>
      <c r="CVE79" s="26"/>
      <c r="CVF79" s="26"/>
      <c r="CVG79" s="26"/>
      <c r="CVH79" s="26"/>
      <c r="CVI79" s="26"/>
      <c r="CVJ79" s="26"/>
      <c r="CVK79" s="26"/>
      <c r="CVL79" s="26"/>
      <c r="CVM79" s="26"/>
      <c r="CVN79" s="26"/>
      <c r="CVO79" s="26"/>
      <c r="CVP79" s="26"/>
      <c r="CVQ79" s="26"/>
      <c r="CVR79" s="26"/>
      <c r="CVS79" s="26"/>
      <c r="CVT79" s="26"/>
      <c r="CVU79" s="26"/>
      <c r="CVV79" s="26"/>
      <c r="CVW79" s="26"/>
      <c r="CVX79" s="26"/>
      <c r="CVY79" s="26"/>
      <c r="CVZ79" s="26"/>
      <c r="CWA79" s="26"/>
      <c r="CWB79" s="26"/>
      <c r="CWC79" s="26"/>
      <c r="CWD79" s="26"/>
      <c r="CWE79" s="26"/>
      <c r="CWF79" s="26"/>
      <c r="CWG79" s="26"/>
      <c r="CWH79" s="26"/>
      <c r="CWI79" s="26"/>
      <c r="CWJ79" s="26"/>
      <c r="CWK79" s="26"/>
      <c r="CWL79" s="26"/>
      <c r="CWM79" s="26"/>
      <c r="CWN79" s="26"/>
      <c r="CWO79" s="26"/>
      <c r="CWP79" s="26"/>
      <c r="CWQ79" s="26"/>
      <c r="CWR79" s="26"/>
      <c r="CWS79" s="26"/>
      <c r="CWT79" s="26"/>
      <c r="CWU79" s="26"/>
      <c r="CWV79" s="26"/>
      <c r="CWW79" s="26"/>
      <c r="CWX79" s="26"/>
      <c r="CWY79" s="26"/>
      <c r="CWZ79" s="26"/>
      <c r="CXA79" s="26"/>
      <c r="CXB79" s="26"/>
      <c r="CXC79" s="26"/>
      <c r="CXD79" s="26"/>
      <c r="CXE79" s="26"/>
      <c r="CXF79" s="26"/>
      <c r="CXG79" s="26"/>
      <c r="CXH79" s="26"/>
      <c r="CXI79" s="26"/>
      <c r="CXJ79" s="26"/>
      <c r="CXK79" s="26"/>
      <c r="CXL79" s="26"/>
      <c r="CXM79" s="26"/>
      <c r="CXN79" s="26"/>
      <c r="CXO79" s="26"/>
      <c r="CXP79" s="26"/>
      <c r="CXQ79" s="26"/>
      <c r="CXR79" s="26"/>
      <c r="CXS79" s="26"/>
      <c r="CXT79" s="26"/>
      <c r="CXU79" s="26"/>
      <c r="CXV79" s="26"/>
      <c r="CXW79" s="26"/>
      <c r="CXX79" s="26"/>
      <c r="CXY79" s="26"/>
      <c r="CXZ79" s="26"/>
      <c r="CYA79" s="26"/>
      <c r="CYB79" s="26"/>
      <c r="CYC79" s="26"/>
      <c r="CYD79" s="26"/>
      <c r="CYE79" s="26"/>
      <c r="CYF79" s="26"/>
      <c r="CYG79" s="26"/>
      <c r="CYH79" s="26"/>
      <c r="CYI79" s="26"/>
      <c r="CYJ79" s="26"/>
      <c r="CYK79" s="26"/>
      <c r="CYL79" s="26"/>
      <c r="CYM79" s="26"/>
      <c r="CYN79" s="26"/>
      <c r="CYO79" s="26"/>
      <c r="CYP79" s="26"/>
      <c r="CYQ79" s="26"/>
      <c r="CYR79" s="26"/>
      <c r="CYS79" s="26"/>
      <c r="CYT79" s="26"/>
      <c r="CYU79" s="26"/>
      <c r="CYV79" s="26"/>
      <c r="CYW79" s="26"/>
      <c r="CYX79" s="26"/>
      <c r="CYY79" s="26"/>
      <c r="CYZ79" s="26"/>
      <c r="CZA79" s="26"/>
      <c r="CZB79" s="26"/>
      <c r="CZC79" s="26"/>
      <c r="CZD79" s="26"/>
      <c r="CZE79" s="26"/>
      <c r="CZF79" s="26"/>
      <c r="CZG79" s="26"/>
      <c r="CZH79" s="26"/>
      <c r="CZI79" s="26"/>
      <c r="CZJ79" s="26"/>
      <c r="CZK79" s="26"/>
      <c r="CZL79" s="26"/>
      <c r="CZM79" s="26"/>
      <c r="CZN79" s="26"/>
      <c r="CZO79" s="26"/>
      <c r="CZP79" s="26"/>
      <c r="CZQ79" s="26"/>
      <c r="CZR79" s="26"/>
      <c r="CZS79" s="26"/>
      <c r="CZT79" s="26"/>
      <c r="CZU79" s="26"/>
      <c r="CZV79" s="26"/>
      <c r="CZW79" s="26"/>
      <c r="CZX79" s="26"/>
      <c r="CZY79" s="26"/>
      <c r="CZZ79" s="26"/>
      <c r="DAA79" s="26"/>
      <c r="DAB79" s="26"/>
      <c r="DAC79" s="26"/>
      <c r="DAD79" s="26"/>
      <c r="DAE79" s="26"/>
      <c r="DAF79" s="26"/>
      <c r="DAG79" s="26"/>
      <c r="DAH79" s="26"/>
      <c r="DAI79" s="26"/>
      <c r="DAJ79" s="26"/>
      <c r="DAK79" s="26"/>
      <c r="DAL79" s="26"/>
      <c r="DAM79" s="26"/>
      <c r="DAN79" s="26"/>
      <c r="DAO79" s="26"/>
      <c r="DAP79" s="26"/>
      <c r="DAQ79" s="26"/>
      <c r="DAR79" s="26"/>
      <c r="DAS79" s="26"/>
      <c r="DAT79" s="26"/>
      <c r="DAU79" s="26"/>
      <c r="DAV79" s="26"/>
      <c r="DAW79" s="26"/>
      <c r="DAX79" s="26"/>
      <c r="DAY79" s="26"/>
      <c r="DAZ79" s="26"/>
      <c r="DBA79" s="26"/>
      <c r="DBB79" s="26"/>
      <c r="DBC79" s="26"/>
      <c r="DBD79" s="26"/>
      <c r="DBE79" s="26"/>
      <c r="DBF79" s="26"/>
      <c r="DBG79" s="26"/>
      <c r="DBH79" s="26"/>
      <c r="DBI79" s="26"/>
      <c r="DBJ79" s="26"/>
      <c r="DBK79" s="26"/>
      <c r="DBL79" s="26"/>
      <c r="DBM79" s="26"/>
      <c r="DBN79" s="26"/>
      <c r="DBO79" s="26"/>
      <c r="DBP79" s="26"/>
      <c r="DBQ79" s="26"/>
      <c r="DBR79" s="26"/>
      <c r="DBS79" s="26"/>
      <c r="DBT79" s="26"/>
      <c r="DBU79" s="26"/>
      <c r="DBV79" s="26"/>
      <c r="DBW79" s="26"/>
      <c r="DBX79" s="26"/>
      <c r="DBY79" s="26"/>
      <c r="DBZ79" s="26"/>
      <c r="DCA79" s="26"/>
      <c r="DCB79" s="26"/>
      <c r="DCC79" s="26"/>
      <c r="DCD79" s="26"/>
      <c r="DCE79" s="26"/>
      <c r="DCF79" s="26"/>
      <c r="DCG79" s="26"/>
      <c r="DCH79" s="26"/>
      <c r="DCI79" s="26"/>
      <c r="DCJ79" s="26"/>
      <c r="DCK79" s="26"/>
      <c r="DCL79" s="26"/>
      <c r="DCM79" s="26"/>
      <c r="DCN79" s="26"/>
      <c r="DCO79" s="26"/>
      <c r="DCP79" s="26"/>
      <c r="DCQ79" s="26"/>
      <c r="DCR79" s="26"/>
      <c r="DCS79" s="26"/>
      <c r="DCT79" s="26"/>
      <c r="DCU79" s="26"/>
      <c r="DCV79" s="26"/>
      <c r="DCW79" s="26"/>
      <c r="DCX79" s="26"/>
      <c r="DCY79" s="26"/>
      <c r="DCZ79" s="26"/>
      <c r="DDA79" s="26"/>
      <c r="DDB79" s="26"/>
      <c r="DDC79" s="26"/>
      <c r="DDD79" s="26"/>
      <c r="DDE79" s="26"/>
      <c r="DDF79" s="26"/>
      <c r="DDG79" s="26"/>
      <c r="DDH79" s="26"/>
      <c r="DDI79" s="26"/>
      <c r="DDJ79" s="26"/>
      <c r="DDK79" s="26"/>
      <c r="DDL79" s="26"/>
      <c r="DDM79" s="26"/>
      <c r="DDN79" s="26"/>
      <c r="DDO79" s="26"/>
      <c r="DDP79" s="26"/>
      <c r="DDQ79" s="26"/>
      <c r="DDR79" s="26"/>
      <c r="DDS79" s="26"/>
      <c r="DDT79" s="26"/>
      <c r="DDU79" s="26"/>
      <c r="DDV79" s="26"/>
      <c r="DDW79" s="26"/>
      <c r="DDX79" s="26"/>
      <c r="DDY79" s="26"/>
      <c r="DDZ79" s="26"/>
      <c r="DEA79" s="26"/>
      <c r="DEB79" s="26"/>
      <c r="DEC79" s="26"/>
      <c r="DED79" s="26"/>
      <c r="DEE79" s="26"/>
      <c r="DEF79" s="26"/>
      <c r="DEG79" s="26"/>
      <c r="DEH79" s="26"/>
      <c r="DEI79" s="26"/>
      <c r="DEJ79" s="26"/>
      <c r="DEK79" s="26"/>
      <c r="DEL79" s="26"/>
      <c r="DEM79" s="26"/>
      <c r="DEN79" s="26"/>
      <c r="DEO79" s="26"/>
      <c r="DEP79" s="26"/>
      <c r="DEQ79" s="26"/>
      <c r="DER79" s="26"/>
      <c r="DES79" s="26"/>
      <c r="DET79" s="26"/>
      <c r="DEU79" s="26"/>
      <c r="DEV79" s="26"/>
      <c r="DEW79" s="26"/>
      <c r="DEX79" s="26"/>
      <c r="DEY79" s="26"/>
      <c r="DEZ79" s="26"/>
      <c r="DFA79" s="26"/>
      <c r="DFB79" s="26"/>
      <c r="DFC79" s="26"/>
      <c r="DFD79" s="26"/>
      <c r="DFE79" s="26"/>
      <c r="DFF79" s="26"/>
      <c r="DFG79" s="26"/>
      <c r="DFH79" s="26"/>
      <c r="DFI79" s="26"/>
      <c r="DFJ79" s="26"/>
      <c r="DFK79" s="26"/>
      <c r="DFL79" s="26"/>
      <c r="DFM79" s="26"/>
      <c r="DFN79" s="26"/>
      <c r="DFO79" s="26"/>
      <c r="DFP79" s="26"/>
      <c r="DFQ79" s="26"/>
      <c r="DFR79" s="26"/>
      <c r="DFS79" s="26"/>
      <c r="DFT79" s="26"/>
      <c r="DFU79" s="26"/>
      <c r="DFV79" s="26"/>
      <c r="DFW79" s="26"/>
      <c r="DFX79" s="26"/>
      <c r="DFY79" s="26"/>
      <c r="DFZ79" s="26"/>
      <c r="DGA79" s="26"/>
      <c r="DGB79" s="26"/>
      <c r="DGC79" s="26"/>
      <c r="DGD79" s="26"/>
      <c r="DGE79" s="26"/>
      <c r="DGF79" s="26"/>
      <c r="DGG79" s="26"/>
      <c r="DGH79" s="26"/>
      <c r="DGI79" s="26"/>
      <c r="DGJ79" s="26"/>
      <c r="DGK79" s="26"/>
      <c r="DGL79" s="26"/>
      <c r="DGM79" s="26"/>
      <c r="DGN79" s="26"/>
      <c r="DGO79" s="26"/>
      <c r="DGP79" s="26"/>
      <c r="DGQ79" s="26"/>
      <c r="DGR79" s="26"/>
      <c r="DGS79" s="26"/>
      <c r="DGT79" s="26"/>
      <c r="DGU79" s="26"/>
      <c r="DGV79" s="26"/>
      <c r="DGW79" s="26"/>
      <c r="DGX79" s="26"/>
      <c r="DGY79" s="26"/>
      <c r="DGZ79" s="26"/>
      <c r="DHA79" s="26"/>
      <c r="DHB79" s="26"/>
      <c r="DHC79" s="26"/>
      <c r="DHD79" s="26"/>
      <c r="DHE79" s="26"/>
      <c r="DHF79" s="26"/>
      <c r="DHG79" s="26"/>
      <c r="DHH79" s="26"/>
      <c r="DHI79" s="26"/>
      <c r="DHJ79" s="26"/>
      <c r="DHK79" s="26"/>
      <c r="DHL79" s="26"/>
      <c r="DHM79" s="26"/>
      <c r="DHN79" s="26"/>
      <c r="DHO79" s="26"/>
      <c r="DHP79" s="26"/>
      <c r="DHQ79" s="26"/>
      <c r="DHR79" s="26"/>
      <c r="DHS79" s="26"/>
      <c r="DHT79" s="26"/>
      <c r="DHU79" s="26"/>
      <c r="DHV79" s="26"/>
      <c r="DHW79" s="26"/>
      <c r="DHX79" s="26"/>
      <c r="DHY79" s="26"/>
      <c r="DHZ79" s="26"/>
      <c r="DIA79" s="26"/>
      <c r="DIB79" s="26"/>
      <c r="DIC79" s="26"/>
      <c r="DID79" s="26"/>
      <c r="DIE79" s="26"/>
      <c r="DIF79" s="26"/>
      <c r="DIG79" s="26"/>
      <c r="DIH79" s="26"/>
      <c r="DII79" s="26"/>
      <c r="DIJ79" s="26"/>
      <c r="DIK79" s="26"/>
      <c r="DIL79" s="26"/>
      <c r="DIM79" s="26"/>
      <c r="DIN79" s="26"/>
      <c r="DIO79" s="26"/>
      <c r="DIP79" s="26"/>
      <c r="DIQ79" s="26"/>
      <c r="DIR79" s="26"/>
      <c r="DIS79" s="26"/>
      <c r="DIT79" s="26"/>
      <c r="DIU79" s="26"/>
      <c r="DIV79" s="26"/>
      <c r="DIW79" s="26"/>
      <c r="DIX79" s="26"/>
      <c r="DIY79" s="26"/>
      <c r="DIZ79" s="26"/>
      <c r="DJA79" s="26"/>
      <c r="DJB79" s="26"/>
      <c r="DJC79" s="26"/>
      <c r="DJD79" s="26"/>
      <c r="DJE79" s="26"/>
      <c r="DJF79" s="26"/>
      <c r="DJG79" s="26"/>
      <c r="DJH79" s="26"/>
      <c r="DJI79" s="26"/>
      <c r="DJJ79" s="26"/>
      <c r="DJK79" s="26"/>
      <c r="DJL79" s="26"/>
      <c r="DJM79" s="26"/>
      <c r="DJN79" s="26"/>
      <c r="DJO79" s="26"/>
      <c r="DJP79" s="26"/>
      <c r="DJQ79" s="26"/>
      <c r="DJR79" s="26"/>
      <c r="DJS79" s="26"/>
      <c r="DJT79" s="26"/>
      <c r="DJU79" s="26"/>
      <c r="DJV79" s="26"/>
      <c r="DJW79" s="26"/>
      <c r="DJX79" s="26"/>
      <c r="DJY79" s="26"/>
      <c r="DJZ79" s="26"/>
      <c r="DKA79" s="26"/>
      <c r="DKB79" s="26"/>
      <c r="DKC79" s="26"/>
      <c r="DKD79" s="26"/>
      <c r="DKE79" s="26"/>
      <c r="DKF79" s="26"/>
      <c r="DKG79" s="26"/>
      <c r="DKH79" s="26"/>
      <c r="DKI79" s="26"/>
      <c r="DKJ79" s="26"/>
      <c r="DKK79" s="26"/>
      <c r="DKL79" s="26"/>
      <c r="DKM79" s="26"/>
      <c r="DKN79" s="26"/>
      <c r="DKO79" s="26"/>
      <c r="DKP79" s="26"/>
      <c r="DKQ79" s="26"/>
      <c r="DKR79" s="26"/>
      <c r="DKS79" s="26"/>
      <c r="DKT79" s="26"/>
      <c r="DKU79" s="26"/>
      <c r="DKV79" s="26"/>
      <c r="DKW79" s="26"/>
      <c r="DKX79" s="26"/>
      <c r="DKY79" s="26"/>
      <c r="DKZ79" s="26"/>
      <c r="DLA79" s="26"/>
      <c r="DLB79" s="26"/>
      <c r="DLC79" s="26"/>
      <c r="DLD79" s="26"/>
      <c r="DLE79" s="26"/>
      <c r="DLF79" s="26"/>
      <c r="DLG79" s="26"/>
      <c r="DLH79" s="26"/>
      <c r="DLI79" s="26"/>
      <c r="DLJ79" s="26"/>
      <c r="DLK79" s="26"/>
      <c r="DLL79" s="26"/>
      <c r="DLM79" s="26"/>
      <c r="DLN79" s="26"/>
      <c r="DLO79" s="26"/>
      <c r="DLP79" s="26"/>
      <c r="DLQ79" s="26"/>
      <c r="DLR79" s="26"/>
      <c r="DLS79" s="26"/>
      <c r="DLT79" s="26"/>
      <c r="DLU79" s="26"/>
      <c r="DLV79" s="26"/>
      <c r="DLW79" s="26"/>
      <c r="DLX79" s="26"/>
      <c r="DLY79" s="26"/>
      <c r="DLZ79" s="26"/>
      <c r="DMA79" s="26"/>
      <c r="DMB79" s="26"/>
      <c r="DMC79" s="26"/>
      <c r="DMD79" s="26"/>
      <c r="DME79" s="26"/>
      <c r="DMF79" s="26"/>
      <c r="DMG79" s="26"/>
      <c r="DMH79" s="26"/>
      <c r="DMI79" s="26"/>
      <c r="DMJ79" s="26"/>
      <c r="DMK79" s="26"/>
      <c r="DML79" s="26"/>
      <c r="DMM79" s="26"/>
      <c r="DMN79" s="26"/>
      <c r="DMO79" s="26"/>
      <c r="DMP79" s="26"/>
      <c r="DMQ79" s="26"/>
      <c r="DMR79" s="26"/>
      <c r="DMS79" s="26"/>
      <c r="DMT79" s="26"/>
      <c r="DMU79" s="26"/>
      <c r="DMV79" s="26"/>
      <c r="DMW79" s="26"/>
      <c r="DMX79" s="26"/>
      <c r="DMY79" s="26"/>
      <c r="DMZ79" s="26"/>
      <c r="DNA79" s="26"/>
      <c r="DNB79" s="26"/>
      <c r="DNC79" s="26"/>
      <c r="DND79" s="26"/>
      <c r="DNE79" s="26"/>
      <c r="DNF79" s="26"/>
      <c r="DNG79" s="26"/>
      <c r="DNH79" s="26"/>
      <c r="DNI79" s="26"/>
      <c r="DNJ79" s="26"/>
      <c r="DNK79" s="26"/>
      <c r="DNL79" s="26"/>
      <c r="DNM79" s="26"/>
      <c r="DNN79" s="26"/>
      <c r="DNO79" s="26"/>
      <c r="DNP79" s="26"/>
      <c r="DNQ79" s="26"/>
      <c r="DNR79" s="26"/>
      <c r="DNS79" s="26"/>
      <c r="DNT79" s="26"/>
      <c r="DNU79" s="26"/>
      <c r="DNV79" s="26"/>
      <c r="DNW79" s="26"/>
      <c r="DNX79" s="26"/>
      <c r="DNY79" s="26"/>
      <c r="DNZ79" s="26"/>
      <c r="DOA79" s="26"/>
      <c r="DOB79" s="26"/>
      <c r="DOC79" s="26"/>
      <c r="DOD79" s="26"/>
      <c r="DOE79" s="26"/>
      <c r="DOF79" s="26"/>
      <c r="DOG79" s="26"/>
      <c r="DOH79" s="26"/>
      <c r="DOI79" s="26"/>
      <c r="DOJ79" s="26"/>
      <c r="DOK79" s="26"/>
      <c r="DOL79" s="26"/>
      <c r="DOM79" s="26"/>
      <c r="DON79" s="26"/>
      <c r="DOO79" s="26"/>
      <c r="DOP79" s="26"/>
      <c r="DOQ79" s="26"/>
      <c r="DOR79" s="26"/>
      <c r="DOS79" s="26"/>
      <c r="DOT79" s="26"/>
      <c r="DOU79" s="26"/>
      <c r="DOV79" s="26"/>
      <c r="DOW79" s="26"/>
      <c r="DOX79" s="26"/>
      <c r="DOY79" s="26"/>
      <c r="DOZ79" s="26"/>
      <c r="DPA79" s="26"/>
      <c r="DPB79" s="26"/>
      <c r="DPC79" s="26"/>
      <c r="DPD79" s="26"/>
      <c r="DPE79" s="26"/>
      <c r="DPF79" s="26"/>
      <c r="DPG79" s="26"/>
      <c r="DPH79" s="26"/>
      <c r="DPI79" s="26"/>
      <c r="DPJ79" s="26"/>
      <c r="DPK79" s="26"/>
      <c r="DPL79" s="26"/>
      <c r="DPM79" s="26"/>
      <c r="DPN79" s="26"/>
      <c r="DPO79" s="26"/>
      <c r="DPP79" s="26"/>
      <c r="DPQ79" s="26"/>
      <c r="DPR79" s="26"/>
      <c r="DPS79" s="26"/>
      <c r="DPT79" s="26"/>
      <c r="DPU79" s="26"/>
      <c r="DPV79" s="26"/>
      <c r="DPW79" s="26"/>
      <c r="DPX79" s="26"/>
      <c r="DPY79" s="26"/>
      <c r="DPZ79" s="26"/>
      <c r="DQA79" s="26"/>
      <c r="DQB79" s="26"/>
      <c r="DQC79" s="26"/>
      <c r="DQD79" s="26"/>
      <c r="DQE79" s="26"/>
      <c r="DQF79" s="26"/>
      <c r="DQG79" s="26"/>
      <c r="DQH79" s="26"/>
      <c r="DQI79" s="26"/>
      <c r="DQJ79" s="26"/>
      <c r="DQK79" s="26"/>
      <c r="DQL79" s="26"/>
      <c r="DQM79" s="26"/>
      <c r="DQN79" s="26"/>
      <c r="DQO79" s="26"/>
      <c r="DQP79" s="26"/>
      <c r="DQQ79" s="26"/>
      <c r="DQR79" s="26"/>
      <c r="DQS79" s="26"/>
      <c r="DQT79" s="26"/>
      <c r="DQU79" s="26"/>
      <c r="DQV79" s="26"/>
      <c r="DQW79" s="26"/>
      <c r="DQX79" s="26"/>
      <c r="DQY79" s="26"/>
      <c r="DQZ79" s="26"/>
      <c r="DRA79" s="26"/>
      <c r="DRB79" s="26"/>
      <c r="DRC79" s="26"/>
      <c r="DRD79" s="26"/>
      <c r="DRE79" s="26"/>
      <c r="DRF79" s="26"/>
      <c r="DRG79" s="26"/>
      <c r="DRH79" s="26"/>
      <c r="DRI79" s="26"/>
      <c r="DRJ79" s="26"/>
      <c r="DRK79" s="26"/>
      <c r="DRL79" s="26"/>
      <c r="DRM79" s="26"/>
      <c r="DRN79" s="26"/>
      <c r="DRO79" s="26"/>
      <c r="DRP79" s="26"/>
      <c r="DRQ79" s="26"/>
      <c r="DRR79" s="26"/>
      <c r="DRS79" s="26"/>
      <c r="DRT79" s="26"/>
      <c r="DRU79" s="26"/>
      <c r="DRV79" s="26"/>
      <c r="DRW79" s="26"/>
      <c r="DRX79" s="26"/>
      <c r="DRY79" s="26"/>
      <c r="DRZ79" s="26"/>
      <c r="DSA79" s="26"/>
      <c r="DSB79" s="26"/>
      <c r="DSC79" s="26"/>
      <c r="DSD79" s="26"/>
      <c r="DSE79" s="26"/>
      <c r="DSF79" s="26"/>
      <c r="DSG79" s="26"/>
      <c r="DSH79" s="26"/>
      <c r="DSI79" s="26"/>
      <c r="DSJ79" s="26"/>
      <c r="DSK79" s="26"/>
      <c r="DSL79" s="26"/>
      <c r="DSM79" s="26"/>
      <c r="DSN79" s="26"/>
      <c r="DSO79" s="26"/>
      <c r="DSP79" s="26"/>
      <c r="DSQ79" s="26"/>
      <c r="DSR79" s="26"/>
      <c r="DSS79" s="26"/>
      <c r="DST79" s="26"/>
      <c r="DSU79" s="26"/>
      <c r="DSV79" s="26"/>
      <c r="DSW79" s="26"/>
      <c r="DSX79" s="26"/>
      <c r="DSY79" s="26"/>
      <c r="DSZ79" s="26"/>
      <c r="DTA79" s="26"/>
      <c r="DTB79" s="26"/>
      <c r="DTC79" s="26"/>
      <c r="DTD79" s="26"/>
      <c r="DTE79" s="26"/>
      <c r="DTF79" s="26"/>
      <c r="DTG79" s="26"/>
      <c r="DTH79" s="26"/>
      <c r="DTI79" s="26"/>
      <c r="DTJ79" s="26"/>
      <c r="DTK79" s="26"/>
      <c r="DTL79" s="26"/>
      <c r="DTM79" s="26"/>
      <c r="DTN79" s="26"/>
      <c r="DTO79" s="26"/>
      <c r="DTP79" s="26"/>
      <c r="DTQ79" s="26"/>
      <c r="DTR79" s="26"/>
      <c r="DTS79" s="26"/>
      <c r="DTT79" s="26"/>
      <c r="DTU79" s="26"/>
      <c r="DTV79" s="26"/>
      <c r="DTW79" s="26"/>
      <c r="DTX79" s="26"/>
      <c r="DTY79" s="26"/>
      <c r="DTZ79" s="26"/>
      <c r="DUA79" s="26"/>
      <c r="DUB79" s="26"/>
      <c r="DUC79" s="26"/>
      <c r="DUD79" s="26"/>
      <c r="DUE79" s="26"/>
      <c r="DUF79" s="26"/>
      <c r="DUG79" s="26"/>
      <c r="DUH79" s="26"/>
      <c r="DUI79" s="26"/>
      <c r="DUJ79" s="26"/>
      <c r="DUK79" s="26"/>
      <c r="DUL79" s="26"/>
      <c r="DUM79" s="26"/>
      <c r="DUN79" s="26"/>
      <c r="DUO79" s="26"/>
      <c r="DUP79" s="26"/>
      <c r="DUQ79" s="26"/>
      <c r="DUR79" s="26"/>
      <c r="DUS79" s="26"/>
      <c r="DUT79" s="26"/>
      <c r="DUU79" s="26"/>
      <c r="DUV79" s="26"/>
      <c r="DUW79" s="26"/>
      <c r="DUX79" s="26"/>
      <c r="DUY79" s="26"/>
      <c r="DUZ79" s="26"/>
      <c r="DVA79" s="26"/>
      <c r="DVB79" s="26"/>
      <c r="DVC79" s="26"/>
      <c r="DVD79" s="26"/>
      <c r="DVE79" s="26"/>
      <c r="DVF79" s="26"/>
      <c r="DVG79" s="26"/>
      <c r="DVH79" s="26"/>
      <c r="DVI79" s="26"/>
      <c r="DVJ79" s="26"/>
      <c r="DVK79" s="26"/>
      <c r="DVL79" s="26"/>
      <c r="DVM79" s="26"/>
      <c r="DVN79" s="26"/>
      <c r="DVO79" s="26"/>
      <c r="DVP79" s="26"/>
      <c r="DVQ79" s="26"/>
      <c r="DVR79" s="26"/>
      <c r="DVS79" s="26"/>
      <c r="DVT79" s="26"/>
      <c r="DVU79" s="26"/>
      <c r="DVV79" s="26"/>
      <c r="DVW79" s="26"/>
      <c r="DVX79" s="26"/>
      <c r="DVY79" s="26"/>
      <c r="DVZ79" s="26"/>
      <c r="DWA79" s="26"/>
      <c r="DWB79" s="26"/>
      <c r="DWC79" s="26"/>
      <c r="DWD79" s="26"/>
      <c r="DWE79" s="26"/>
      <c r="DWF79" s="26"/>
      <c r="DWG79" s="26"/>
      <c r="DWH79" s="26"/>
      <c r="DWI79" s="26"/>
      <c r="DWJ79" s="26"/>
      <c r="DWK79" s="26"/>
      <c r="DWL79" s="26"/>
      <c r="DWM79" s="26"/>
      <c r="DWN79" s="26"/>
      <c r="DWO79" s="26"/>
      <c r="DWP79" s="26"/>
      <c r="DWQ79" s="26"/>
      <c r="DWR79" s="26"/>
      <c r="DWS79" s="26"/>
      <c r="DWT79" s="26"/>
      <c r="DWU79" s="26"/>
      <c r="DWV79" s="26"/>
      <c r="DWW79" s="26"/>
      <c r="DWX79" s="26"/>
      <c r="DWY79" s="26"/>
      <c r="DWZ79" s="26"/>
      <c r="DXA79" s="26"/>
      <c r="DXB79" s="26"/>
      <c r="DXC79" s="26"/>
      <c r="DXD79" s="26"/>
      <c r="DXE79" s="26"/>
      <c r="DXF79" s="26"/>
      <c r="DXG79" s="26"/>
      <c r="DXH79" s="26"/>
      <c r="DXI79" s="26"/>
      <c r="DXJ79" s="26"/>
      <c r="DXK79" s="26"/>
      <c r="DXL79" s="26"/>
      <c r="DXM79" s="26"/>
      <c r="DXN79" s="26"/>
      <c r="DXO79" s="26"/>
      <c r="DXP79" s="26"/>
      <c r="DXQ79" s="26"/>
      <c r="DXR79" s="26"/>
      <c r="DXS79" s="26"/>
      <c r="DXT79" s="26"/>
      <c r="DXU79" s="26"/>
      <c r="DXV79" s="26"/>
      <c r="DXW79" s="26"/>
      <c r="DXX79" s="26"/>
      <c r="DXY79" s="26"/>
      <c r="DXZ79" s="26"/>
      <c r="DYA79" s="26"/>
      <c r="DYB79" s="26"/>
      <c r="DYC79" s="26"/>
      <c r="DYD79" s="26"/>
      <c r="DYE79" s="26"/>
      <c r="DYF79" s="26"/>
      <c r="DYG79" s="26"/>
      <c r="DYH79" s="26"/>
      <c r="DYI79" s="26"/>
      <c r="DYJ79" s="26"/>
      <c r="DYK79" s="26"/>
      <c r="DYL79" s="26"/>
      <c r="DYM79" s="26"/>
      <c r="DYN79" s="26"/>
      <c r="DYO79" s="26"/>
      <c r="DYP79" s="26"/>
      <c r="DYQ79" s="26"/>
      <c r="DYR79" s="26"/>
      <c r="DYS79" s="26"/>
      <c r="DYT79" s="26"/>
      <c r="DYU79" s="26"/>
      <c r="DYV79" s="26"/>
      <c r="DYW79" s="26"/>
      <c r="DYX79" s="26"/>
      <c r="DYY79" s="26"/>
      <c r="DYZ79" s="26"/>
      <c r="DZA79" s="26"/>
      <c r="DZB79" s="26"/>
      <c r="DZC79" s="26"/>
      <c r="DZD79" s="26"/>
      <c r="DZE79" s="26"/>
      <c r="DZF79" s="26"/>
      <c r="DZG79" s="26"/>
      <c r="DZH79" s="26"/>
      <c r="DZI79" s="26"/>
      <c r="DZJ79" s="26"/>
      <c r="DZK79" s="26"/>
      <c r="DZL79" s="26"/>
      <c r="DZM79" s="26"/>
      <c r="DZN79" s="26"/>
      <c r="DZO79" s="26"/>
      <c r="DZP79" s="26"/>
      <c r="DZQ79" s="26"/>
      <c r="DZR79" s="26"/>
      <c r="DZS79" s="26"/>
      <c r="DZT79" s="26"/>
      <c r="DZU79" s="26"/>
      <c r="DZV79" s="26"/>
      <c r="DZW79" s="26"/>
      <c r="DZX79" s="26"/>
      <c r="DZY79" s="26"/>
      <c r="DZZ79" s="26"/>
      <c r="EAA79" s="26"/>
      <c r="EAB79" s="26"/>
      <c r="EAC79" s="26"/>
      <c r="EAD79" s="26"/>
      <c r="EAE79" s="26"/>
      <c r="EAF79" s="26"/>
      <c r="EAG79" s="26"/>
      <c r="EAH79" s="26"/>
      <c r="EAI79" s="26"/>
      <c r="EAJ79" s="26"/>
      <c r="EAK79" s="26"/>
      <c r="EAL79" s="26"/>
      <c r="EAM79" s="26"/>
      <c r="EAN79" s="26"/>
      <c r="EAO79" s="26"/>
      <c r="EAP79" s="26"/>
      <c r="EAQ79" s="26"/>
      <c r="EAR79" s="26"/>
      <c r="EAS79" s="26"/>
      <c r="EAT79" s="26"/>
      <c r="EAU79" s="26"/>
      <c r="EAV79" s="26"/>
      <c r="EAW79" s="26"/>
      <c r="EAX79" s="26"/>
      <c r="EAY79" s="26"/>
      <c r="EAZ79" s="26"/>
      <c r="EBA79" s="26"/>
      <c r="EBB79" s="26"/>
      <c r="EBC79" s="26"/>
      <c r="EBD79" s="26"/>
      <c r="EBE79" s="26"/>
      <c r="EBF79" s="26"/>
      <c r="EBG79" s="26"/>
      <c r="EBH79" s="26"/>
      <c r="EBI79" s="26"/>
      <c r="EBJ79" s="26"/>
      <c r="EBK79" s="26"/>
      <c r="EBL79" s="26"/>
      <c r="EBM79" s="26"/>
      <c r="EBN79" s="26"/>
      <c r="EBO79" s="26"/>
      <c r="EBP79" s="26"/>
      <c r="EBQ79" s="26"/>
      <c r="EBR79" s="26"/>
      <c r="EBS79" s="26"/>
      <c r="EBT79" s="26"/>
      <c r="EBU79" s="26"/>
      <c r="EBV79" s="26"/>
      <c r="EBW79" s="26"/>
      <c r="EBX79" s="26"/>
      <c r="EBY79" s="26"/>
      <c r="EBZ79" s="26"/>
      <c r="ECA79" s="26"/>
      <c r="ECB79" s="26"/>
      <c r="ECC79" s="26"/>
      <c r="ECD79" s="26"/>
      <c r="ECE79" s="26"/>
      <c r="ECF79" s="26"/>
      <c r="ECG79" s="26"/>
      <c r="ECH79" s="26"/>
      <c r="ECI79" s="26"/>
      <c r="ECJ79" s="26"/>
      <c r="ECK79" s="26"/>
      <c r="ECL79" s="26"/>
      <c r="ECM79" s="26"/>
      <c r="ECN79" s="26"/>
      <c r="ECO79" s="26"/>
      <c r="ECP79" s="26"/>
      <c r="ECQ79" s="26"/>
      <c r="ECR79" s="26"/>
      <c r="ECS79" s="26"/>
      <c r="ECT79" s="26"/>
      <c r="ECU79" s="26"/>
      <c r="ECV79" s="26"/>
      <c r="ECW79" s="26"/>
      <c r="ECX79" s="26"/>
      <c r="ECY79" s="26"/>
      <c r="ECZ79" s="26"/>
      <c r="EDA79" s="26"/>
      <c r="EDB79" s="26"/>
      <c r="EDC79" s="26"/>
      <c r="EDD79" s="26"/>
      <c r="EDE79" s="26"/>
      <c r="EDF79" s="26"/>
      <c r="EDG79" s="26"/>
      <c r="EDH79" s="26"/>
      <c r="EDI79" s="26"/>
      <c r="EDJ79" s="26"/>
      <c r="EDK79" s="26"/>
      <c r="EDL79" s="26"/>
      <c r="EDM79" s="26"/>
      <c r="EDN79" s="26"/>
      <c r="EDO79" s="26"/>
      <c r="EDP79" s="26"/>
      <c r="EDQ79" s="26"/>
      <c r="EDR79" s="26"/>
      <c r="EDS79" s="26"/>
      <c r="EDT79" s="26"/>
      <c r="EDU79" s="26"/>
      <c r="EDV79" s="26"/>
      <c r="EDW79" s="26"/>
      <c r="EDX79" s="26"/>
      <c r="EDY79" s="26"/>
      <c r="EDZ79" s="26"/>
      <c r="EEA79" s="26"/>
      <c r="EEB79" s="26"/>
      <c r="EEC79" s="26"/>
      <c r="EED79" s="26"/>
      <c r="EEE79" s="26"/>
      <c r="EEF79" s="26"/>
      <c r="EEG79" s="26"/>
      <c r="EEH79" s="26"/>
      <c r="EEI79" s="26"/>
      <c r="EEJ79" s="26"/>
      <c r="EEK79" s="26"/>
      <c r="EEL79" s="26"/>
      <c r="EEM79" s="26"/>
      <c r="EEN79" s="26"/>
      <c r="EEO79" s="26"/>
      <c r="EEP79" s="26"/>
      <c r="EEQ79" s="26"/>
      <c r="EER79" s="26"/>
      <c r="EES79" s="26"/>
      <c r="EET79" s="26"/>
      <c r="EEU79" s="26"/>
      <c r="EEV79" s="26"/>
      <c r="EEW79" s="26"/>
      <c r="EEX79" s="26"/>
      <c r="EEY79" s="26"/>
      <c r="EEZ79" s="26"/>
      <c r="EFA79" s="26"/>
      <c r="EFB79" s="26"/>
      <c r="EFC79" s="26"/>
      <c r="EFD79" s="26"/>
      <c r="EFE79" s="26"/>
      <c r="EFF79" s="26"/>
      <c r="EFG79" s="26"/>
      <c r="EFH79" s="26"/>
      <c r="EFI79" s="26"/>
      <c r="EFJ79" s="26"/>
      <c r="EFK79" s="26"/>
      <c r="EFL79" s="26"/>
      <c r="EFM79" s="26"/>
      <c r="EFN79" s="26"/>
      <c r="EFO79" s="26"/>
      <c r="EFP79" s="26"/>
      <c r="EFQ79" s="26"/>
      <c r="EFR79" s="26"/>
      <c r="EFS79" s="26"/>
      <c r="EFT79" s="26"/>
      <c r="EFU79" s="26"/>
      <c r="EFV79" s="26"/>
      <c r="EFW79" s="26"/>
      <c r="EFX79" s="26"/>
      <c r="EFY79" s="26"/>
      <c r="EFZ79" s="26"/>
      <c r="EGA79" s="26"/>
      <c r="EGB79" s="26"/>
      <c r="EGC79" s="26"/>
      <c r="EGD79" s="26"/>
      <c r="EGE79" s="26"/>
      <c r="EGF79" s="26"/>
      <c r="EGG79" s="26"/>
      <c r="EGH79" s="26"/>
      <c r="EGI79" s="26"/>
      <c r="EGJ79" s="26"/>
      <c r="EGK79" s="26"/>
      <c r="EGL79" s="26"/>
      <c r="EGM79" s="26"/>
      <c r="EGN79" s="26"/>
      <c r="EGO79" s="26"/>
      <c r="EGP79" s="26"/>
      <c r="EGQ79" s="26"/>
      <c r="EGR79" s="26"/>
      <c r="EGS79" s="26"/>
      <c r="EGT79" s="26"/>
      <c r="EGU79" s="26"/>
      <c r="EGV79" s="26"/>
      <c r="EGW79" s="26"/>
      <c r="EGX79" s="26"/>
      <c r="EGY79" s="26"/>
      <c r="EGZ79" s="26"/>
      <c r="EHA79" s="26"/>
      <c r="EHB79" s="26"/>
      <c r="EHC79" s="26"/>
      <c r="EHD79" s="26"/>
      <c r="EHE79" s="26"/>
      <c r="EHF79" s="26"/>
      <c r="EHG79" s="26"/>
      <c r="EHH79" s="26"/>
      <c r="EHI79" s="26"/>
      <c r="EHJ79" s="26"/>
      <c r="EHK79" s="26"/>
      <c r="EHL79" s="26"/>
      <c r="EHM79" s="26"/>
      <c r="EHN79" s="26"/>
      <c r="EHO79" s="26"/>
      <c r="EHP79" s="26"/>
      <c r="EHQ79" s="26"/>
      <c r="EHR79" s="26"/>
      <c r="EHS79" s="26"/>
      <c r="EHT79" s="26"/>
      <c r="EHU79" s="26"/>
      <c r="EHV79" s="26"/>
      <c r="EHW79" s="26"/>
      <c r="EHX79" s="26"/>
      <c r="EHY79" s="26"/>
      <c r="EHZ79" s="26"/>
      <c r="EIA79" s="26"/>
      <c r="EIB79" s="26"/>
      <c r="EIC79" s="26"/>
      <c r="EID79" s="26"/>
      <c r="EIE79" s="26"/>
      <c r="EIF79" s="26"/>
      <c r="EIG79" s="26"/>
      <c r="EIH79" s="26"/>
      <c r="EII79" s="26"/>
      <c r="EIJ79" s="26"/>
      <c r="EIK79" s="26"/>
      <c r="EIL79" s="26"/>
      <c r="EIM79" s="26"/>
      <c r="EIN79" s="26"/>
      <c r="EIO79" s="26"/>
      <c r="EIP79" s="26"/>
      <c r="EIQ79" s="26"/>
      <c r="EIR79" s="26"/>
      <c r="EIS79" s="26"/>
      <c r="EIT79" s="26"/>
      <c r="EIU79" s="26"/>
      <c r="EIV79" s="26"/>
      <c r="EIW79" s="26"/>
      <c r="EIX79" s="26"/>
      <c r="EIY79" s="26"/>
      <c r="EIZ79" s="26"/>
      <c r="EJA79" s="26"/>
      <c r="EJB79" s="26"/>
      <c r="EJC79" s="26"/>
      <c r="EJD79" s="26"/>
      <c r="EJE79" s="26"/>
      <c r="EJF79" s="26"/>
      <c r="EJG79" s="26"/>
      <c r="EJH79" s="26"/>
      <c r="EJI79" s="26"/>
      <c r="EJJ79" s="26"/>
      <c r="EJK79" s="26"/>
      <c r="EJL79" s="26"/>
      <c r="EJM79" s="26"/>
      <c r="EJN79" s="26"/>
      <c r="EJO79" s="26"/>
      <c r="EJP79" s="26"/>
      <c r="EJQ79" s="26"/>
      <c r="EJR79" s="26"/>
      <c r="EJS79" s="26"/>
      <c r="EJT79" s="26"/>
      <c r="EJU79" s="26"/>
      <c r="EJV79" s="26"/>
      <c r="EJW79" s="26"/>
      <c r="EJX79" s="26"/>
      <c r="EJY79" s="26"/>
      <c r="EJZ79" s="26"/>
      <c r="EKA79" s="26"/>
      <c r="EKB79" s="26"/>
      <c r="EKC79" s="26"/>
      <c r="EKD79" s="26"/>
      <c r="EKE79" s="26"/>
      <c r="EKF79" s="26"/>
      <c r="EKG79" s="26"/>
      <c r="EKH79" s="26"/>
      <c r="EKI79" s="26"/>
      <c r="EKJ79" s="26"/>
      <c r="EKK79" s="26"/>
      <c r="EKL79" s="26"/>
      <c r="EKM79" s="26"/>
      <c r="EKN79" s="26"/>
      <c r="EKO79" s="26"/>
      <c r="EKP79" s="26"/>
      <c r="EKQ79" s="26"/>
      <c r="EKR79" s="26"/>
      <c r="EKS79" s="26"/>
      <c r="EKT79" s="26"/>
      <c r="EKU79" s="26"/>
      <c r="EKV79" s="26"/>
      <c r="EKW79" s="26"/>
      <c r="EKX79" s="26"/>
      <c r="EKY79" s="26"/>
      <c r="EKZ79" s="26"/>
      <c r="ELA79" s="26"/>
      <c r="ELB79" s="26"/>
      <c r="ELC79" s="26"/>
      <c r="ELD79" s="26"/>
      <c r="ELE79" s="26"/>
      <c r="ELF79" s="26"/>
      <c r="ELG79" s="26"/>
      <c r="ELH79" s="26"/>
      <c r="ELI79" s="26"/>
      <c r="ELJ79" s="26"/>
      <c r="ELK79" s="26"/>
      <c r="ELL79" s="26"/>
      <c r="ELM79" s="26"/>
      <c r="ELN79" s="26"/>
      <c r="ELO79" s="26"/>
      <c r="ELP79" s="26"/>
      <c r="ELQ79" s="26"/>
      <c r="ELR79" s="26"/>
      <c r="ELS79" s="26"/>
      <c r="ELT79" s="26"/>
      <c r="ELU79" s="26"/>
      <c r="ELV79" s="26"/>
      <c r="ELW79" s="26"/>
      <c r="ELX79" s="26"/>
      <c r="ELY79" s="26"/>
      <c r="ELZ79" s="26"/>
      <c r="EMA79" s="26"/>
      <c r="EMB79" s="26"/>
      <c r="EMC79" s="26"/>
      <c r="EMD79" s="26"/>
      <c r="EME79" s="26"/>
      <c r="EMF79" s="26"/>
      <c r="EMG79" s="26"/>
      <c r="EMH79" s="26"/>
      <c r="EMI79" s="26"/>
      <c r="EMJ79" s="26"/>
      <c r="EMK79" s="26"/>
      <c r="EML79" s="26"/>
      <c r="EMM79" s="26"/>
      <c r="EMN79" s="26"/>
      <c r="EMO79" s="26"/>
      <c r="EMP79" s="26"/>
      <c r="EMQ79" s="26"/>
      <c r="EMR79" s="26"/>
      <c r="EMS79" s="26"/>
      <c r="EMT79" s="26"/>
      <c r="EMU79" s="26"/>
      <c r="EMV79" s="26"/>
      <c r="EMW79" s="26"/>
      <c r="EMX79" s="26"/>
      <c r="EMY79" s="26"/>
      <c r="EMZ79" s="26"/>
      <c r="ENA79" s="26"/>
      <c r="ENB79" s="26"/>
      <c r="ENC79" s="26"/>
      <c r="END79" s="26"/>
      <c r="ENE79" s="26"/>
      <c r="ENF79" s="26"/>
      <c r="ENG79" s="26"/>
      <c r="ENH79" s="26"/>
      <c r="ENI79" s="26"/>
      <c r="ENJ79" s="26"/>
      <c r="ENK79" s="26"/>
      <c r="ENL79" s="26"/>
      <c r="ENM79" s="26"/>
      <c r="ENN79" s="26"/>
      <c r="ENO79" s="26"/>
      <c r="ENP79" s="26"/>
      <c r="ENQ79" s="26"/>
      <c r="ENR79" s="26"/>
      <c r="ENS79" s="26"/>
      <c r="ENT79" s="26"/>
      <c r="ENU79" s="26"/>
      <c r="ENV79" s="26"/>
      <c r="ENW79" s="26"/>
      <c r="ENX79" s="26"/>
      <c r="ENY79" s="26"/>
      <c r="ENZ79" s="26"/>
      <c r="EOA79" s="26"/>
      <c r="EOB79" s="26"/>
      <c r="EOC79" s="26"/>
      <c r="EOD79" s="26"/>
      <c r="EOE79" s="26"/>
      <c r="EOF79" s="26"/>
      <c r="EOG79" s="26"/>
      <c r="EOH79" s="26"/>
      <c r="EOI79" s="26"/>
      <c r="EOJ79" s="26"/>
      <c r="EOK79" s="26"/>
      <c r="EOL79" s="26"/>
      <c r="EOM79" s="26"/>
      <c r="EON79" s="26"/>
      <c r="EOO79" s="26"/>
      <c r="EOP79" s="26"/>
      <c r="EOQ79" s="26"/>
      <c r="EOR79" s="26"/>
      <c r="EOS79" s="26"/>
      <c r="EOT79" s="26"/>
      <c r="EOU79" s="26"/>
      <c r="EOV79" s="26"/>
      <c r="EOW79" s="26"/>
      <c r="EOX79" s="26"/>
      <c r="EOY79" s="26"/>
      <c r="EOZ79" s="26"/>
      <c r="EPA79" s="26"/>
      <c r="EPB79" s="26"/>
      <c r="EPC79" s="26"/>
      <c r="EPD79" s="26"/>
      <c r="EPE79" s="26"/>
      <c r="EPF79" s="26"/>
      <c r="EPG79" s="26"/>
      <c r="EPH79" s="26"/>
      <c r="EPI79" s="26"/>
      <c r="EPJ79" s="26"/>
      <c r="EPK79" s="26"/>
      <c r="EPL79" s="26"/>
      <c r="EPM79" s="26"/>
      <c r="EPN79" s="26"/>
      <c r="EPO79" s="26"/>
      <c r="EPP79" s="26"/>
      <c r="EPQ79" s="26"/>
      <c r="EPR79" s="26"/>
      <c r="EPS79" s="26"/>
      <c r="EPT79" s="26"/>
      <c r="EPU79" s="26"/>
      <c r="EPV79" s="26"/>
      <c r="EPW79" s="26"/>
      <c r="EPX79" s="26"/>
      <c r="EPY79" s="26"/>
      <c r="EPZ79" s="26"/>
      <c r="EQA79" s="26"/>
      <c r="EQB79" s="26"/>
      <c r="EQC79" s="26"/>
      <c r="EQD79" s="26"/>
      <c r="EQE79" s="26"/>
      <c r="EQF79" s="26"/>
      <c r="EQG79" s="26"/>
      <c r="EQH79" s="26"/>
      <c r="EQI79" s="26"/>
      <c r="EQJ79" s="26"/>
      <c r="EQK79" s="26"/>
      <c r="EQL79" s="26"/>
      <c r="EQM79" s="26"/>
      <c r="EQN79" s="26"/>
      <c r="EQO79" s="26"/>
      <c r="EQP79" s="26"/>
      <c r="EQQ79" s="26"/>
      <c r="EQR79" s="26"/>
      <c r="EQS79" s="26"/>
      <c r="EQT79" s="26"/>
      <c r="EQU79" s="26"/>
      <c r="EQV79" s="26"/>
      <c r="EQW79" s="26"/>
      <c r="EQX79" s="26"/>
      <c r="EQY79" s="26"/>
      <c r="EQZ79" s="26"/>
      <c r="ERA79" s="26"/>
      <c r="ERB79" s="26"/>
      <c r="ERC79" s="26"/>
      <c r="ERD79" s="26"/>
      <c r="ERE79" s="26"/>
      <c r="ERF79" s="26"/>
      <c r="ERG79" s="26"/>
      <c r="ERH79" s="26"/>
      <c r="ERI79" s="26"/>
      <c r="ERJ79" s="26"/>
      <c r="ERK79" s="26"/>
      <c r="ERL79" s="26"/>
      <c r="ERM79" s="26"/>
      <c r="ERN79" s="26"/>
      <c r="ERO79" s="26"/>
      <c r="ERP79" s="26"/>
      <c r="ERQ79" s="26"/>
      <c r="ERR79" s="26"/>
      <c r="ERS79" s="26"/>
      <c r="ERT79" s="26"/>
      <c r="ERU79" s="26"/>
      <c r="ERV79" s="26"/>
      <c r="ERW79" s="26"/>
      <c r="ERX79" s="26"/>
      <c r="ERY79" s="26"/>
      <c r="ERZ79" s="26"/>
      <c r="ESA79" s="26"/>
      <c r="ESB79" s="26"/>
      <c r="ESC79" s="26"/>
      <c r="ESD79" s="26"/>
      <c r="ESE79" s="26"/>
      <c r="ESF79" s="26"/>
      <c r="ESG79" s="26"/>
      <c r="ESH79" s="26"/>
      <c r="ESI79" s="26"/>
      <c r="ESJ79" s="26"/>
      <c r="ESK79" s="26"/>
      <c r="ESL79" s="26"/>
      <c r="ESM79" s="26"/>
      <c r="ESN79" s="26"/>
      <c r="ESO79" s="26"/>
      <c r="ESP79" s="26"/>
      <c r="ESQ79" s="26"/>
      <c r="ESR79" s="26"/>
      <c r="ESS79" s="26"/>
      <c r="EST79" s="26"/>
      <c r="ESU79" s="26"/>
      <c r="ESV79" s="26"/>
      <c r="ESW79" s="26"/>
      <c r="ESX79" s="26"/>
      <c r="ESY79" s="26"/>
      <c r="ESZ79" s="26"/>
      <c r="ETA79" s="26"/>
      <c r="ETB79" s="26"/>
      <c r="ETC79" s="26"/>
      <c r="ETD79" s="26"/>
      <c r="ETE79" s="26"/>
      <c r="ETF79" s="26"/>
      <c r="ETG79" s="26"/>
      <c r="ETH79" s="26"/>
      <c r="ETI79" s="26"/>
      <c r="ETJ79" s="26"/>
      <c r="ETK79" s="26"/>
      <c r="ETL79" s="26"/>
      <c r="ETM79" s="26"/>
      <c r="ETN79" s="26"/>
      <c r="ETO79" s="26"/>
      <c r="ETP79" s="26"/>
      <c r="ETQ79" s="26"/>
      <c r="ETR79" s="26"/>
      <c r="ETS79" s="26"/>
      <c r="ETT79" s="26"/>
      <c r="ETU79" s="26"/>
      <c r="ETV79" s="26"/>
      <c r="ETW79" s="26"/>
      <c r="ETX79" s="26"/>
      <c r="ETY79" s="26"/>
      <c r="ETZ79" s="26"/>
      <c r="EUA79" s="26"/>
      <c r="EUB79" s="26"/>
      <c r="EUC79" s="26"/>
      <c r="EUD79" s="26"/>
      <c r="EUE79" s="26"/>
      <c r="EUF79" s="26"/>
      <c r="EUG79" s="26"/>
      <c r="EUH79" s="26"/>
      <c r="EUI79" s="26"/>
      <c r="EUJ79" s="26"/>
      <c r="EUK79" s="26"/>
      <c r="EUL79" s="26"/>
      <c r="EUM79" s="26"/>
      <c r="EUN79" s="26"/>
      <c r="EUO79" s="26"/>
      <c r="EUP79" s="26"/>
      <c r="EUQ79" s="26"/>
      <c r="EUR79" s="26"/>
      <c r="EUS79" s="26"/>
      <c r="EUT79" s="26"/>
      <c r="EUU79" s="26"/>
      <c r="EUV79" s="26"/>
      <c r="EUW79" s="26"/>
      <c r="EUX79" s="26"/>
      <c r="EUY79" s="26"/>
      <c r="EUZ79" s="26"/>
      <c r="EVA79" s="26"/>
      <c r="EVB79" s="26"/>
      <c r="EVC79" s="26"/>
      <c r="EVD79" s="26"/>
      <c r="EVE79" s="26"/>
      <c r="EVF79" s="26"/>
      <c r="EVG79" s="26"/>
      <c r="EVH79" s="26"/>
      <c r="EVI79" s="26"/>
      <c r="EVJ79" s="26"/>
      <c r="EVK79" s="26"/>
      <c r="EVL79" s="26"/>
      <c r="EVM79" s="26"/>
      <c r="EVN79" s="26"/>
      <c r="EVO79" s="26"/>
      <c r="EVP79" s="26"/>
      <c r="EVQ79" s="26"/>
      <c r="EVR79" s="26"/>
      <c r="EVS79" s="26"/>
      <c r="EVT79" s="26"/>
      <c r="EVU79" s="26"/>
      <c r="EVV79" s="26"/>
      <c r="EVW79" s="26"/>
      <c r="EVX79" s="26"/>
      <c r="EVY79" s="26"/>
      <c r="EVZ79" s="26"/>
      <c r="EWA79" s="26"/>
      <c r="EWB79" s="26"/>
      <c r="EWC79" s="26"/>
      <c r="EWD79" s="26"/>
      <c r="EWE79" s="26"/>
      <c r="EWF79" s="26"/>
      <c r="EWG79" s="26"/>
      <c r="EWH79" s="26"/>
      <c r="EWI79" s="26"/>
      <c r="EWJ79" s="26"/>
      <c r="EWK79" s="26"/>
      <c r="EWL79" s="26"/>
      <c r="EWM79" s="26"/>
      <c r="EWN79" s="26"/>
      <c r="EWO79" s="26"/>
      <c r="EWP79" s="26"/>
      <c r="EWQ79" s="26"/>
      <c r="EWR79" s="26"/>
      <c r="EWS79" s="26"/>
      <c r="EWT79" s="26"/>
      <c r="EWU79" s="26"/>
      <c r="EWV79" s="26"/>
      <c r="EWW79" s="26"/>
      <c r="EWX79" s="26"/>
      <c r="EWY79" s="26"/>
      <c r="EWZ79" s="26"/>
      <c r="EXA79" s="26"/>
      <c r="EXB79" s="26"/>
      <c r="EXC79" s="26"/>
      <c r="EXD79" s="26"/>
      <c r="EXE79" s="26"/>
      <c r="EXF79" s="26"/>
      <c r="EXG79" s="26"/>
      <c r="EXH79" s="26"/>
      <c r="EXI79" s="26"/>
      <c r="EXJ79" s="26"/>
      <c r="EXK79" s="26"/>
      <c r="EXL79" s="26"/>
      <c r="EXM79" s="26"/>
      <c r="EXN79" s="26"/>
      <c r="EXO79" s="26"/>
      <c r="EXP79" s="26"/>
      <c r="EXQ79" s="26"/>
      <c r="EXR79" s="26"/>
      <c r="EXS79" s="26"/>
      <c r="EXT79" s="26"/>
      <c r="EXU79" s="26"/>
      <c r="EXV79" s="26"/>
      <c r="EXW79" s="26"/>
      <c r="EXX79" s="26"/>
      <c r="EXY79" s="26"/>
      <c r="EXZ79" s="26"/>
      <c r="EYA79" s="26"/>
      <c r="EYB79" s="26"/>
      <c r="EYC79" s="26"/>
      <c r="EYD79" s="26"/>
      <c r="EYE79" s="26"/>
      <c r="EYF79" s="26"/>
      <c r="EYG79" s="26"/>
      <c r="EYH79" s="26"/>
      <c r="EYI79" s="26"/>
      <c r="EYJ79" s="26"/>
      <c r="EYK79" s="26"/>
      <c r="EYL79" s="26"/>
      <c r="EYM79" s="26"/>
      <c r="EYN79" s="26"/>
      <c r="EYO79" s="26"/>
      <c r="EYP79" s="26"/>
      <c r="EYQ79" s="26"/>
      <c r="EYR79" s="26"/>
      <c r="EYS79" s="26"/>
      <c r="EYT79" s="26"/>
      <c r="EYU79" s="26"/>
      <c r="EYV79" s="26"/>
      <c r="EYW79" s="26"/>
      <c r="EYX79" s="26"/>
      <c r="EYY79" s="26"/>
      <c r="EYZ79" s="26"/>
      <c r="EZA79" s="26"/>
      <c r="EZB79" s="26"/>
      <c r="EZC79" s="26"/>
      <c r="EZD79" s="26"/>
      <c r="EZE79" s="26"/>
      <c r="EZF79" s="26"/>
      <c r="EZG79" s="26"/>
      <c r="EZH79" s="26"/>
      <c r="EZI79" s="26"/>
      <c r="EZJ79" s="26"/>
      <c r="EZK79" s="26"/>
      <c r="EZL79" s="26"/>
      <c r="EZM79" s="26"/>
      <c r="EZN79" s="26"/>
      <c r="EZO79" s="26"/>
      <c r="EZP79" s="26"/>
      <c r="EZQ79" s="26"/>
      <c r="EZR79" s="26"/>
      <c r="EZS79" s="26"/>
      <c r="EZT79" s="26"/>
      <c r="EZU79" s="26"/>
      <c r="EZV79" s="26"/>
      <c r="EZW79" s="26"/>
      <c r="EZX79" s="26"/>
      <c r="EZY79" s="26"/>
      <c r="EZZ79" s="26"/>
      <c r="FAA79" s="26"/>
      <c r="FAB79" s="26"/>
      <c r="FAC79" s="26"/>
      <c r="FAD79" s="26"/>
      <c r="FAE79" s="26"/>
      <c r="FAF79" s="26"/>
      <c r="FAG79" s="26"/>
      <c r="FAH79" s="26"/>
      <c r="FAI79" s="26"/>
      <c r="FAJ79" s="26"/>
      <c r="FAK79" s="26"/>
      <c r="FAL79" s="26"/>
      <c r="FAM79" s="26"/>
      <c r="FAN79" s="26"/>
      <c r="FAO79" s="26"/>
      <c r="FAP79" s="26"/>
      <c r="FAQ79" s="26"/>
      <c r="FAR79" s="26"/>
      <c r="FAS79" s="26"/>
      <c r="FAT79" s="26"/>
      <c r="FAU79" s="26"/>
      <c r="FAV79" s="26"/>
      <c r="FAW79" s="26"/>
      <c r="FAX79" s="26"/>
      <c r="FAY79" s="26"/>
      <c r="FAZ79" s="26"/>
      <c r="FBA79" s="26"/>
      <c r="FBB79" s="26"/>
      <c r="FBC79" s="26"/>
      <c r="FBD79" s="26"/>
      <c r="FBE79" s="26"/>
      <c r="FBF79" s="26"/>
      <c r="FBG79" s="26"/>
      <c r="FBH79" s="26"/>
      <c r="FBI79" s="26"/>
      <c r="FBJ79" s="26"/>
      <c r="FBK79" s="26"/>
      <c r="FBL79" s="26"/>
      <c r="FBM79" s="26"/>
      <c r="FBN79" s="26"/>
      <c r="FBO79" s="26"/>
      <c r="FBP79" s="26"/>
      <c r="FBQ79" s="26"/>
      <c r="FBR79" s="26"/>
      <c r="FBS79" s="26"/>
      <c r="FBT79" s="26"/>
      <c r="FBU79" s="26"/>
      <c r="FBV79" s="26"/>
      <c r="FBW79" s="26"/>
      <c r="FBX79" s="26"/>
      <c r="FBY79" s="26"/>
      <c r="FBZ79" s="26"/>
      <c r="FCA79" s="26"/>
      <c r="FCB79" s="26"/>
      <c r="FCC79" s="26"/>
      <c r="FCD79" s="26"/>
      <c r="FCE79" s="26"/>
      <c r="FCF79" s="26"/>
      <c r="FCG79" s="26"/>
      <c r="FCH79" s="26"/>
      <c r="FCI79" s="26"/>
      <c r="FCJ79" s="26"/>
      <c r="FCK79" s="26"/>
      <c r="FCL79" s="26"/>
      <c r="FCM79" s="26"/>
      <c r="FCN79" s="26"/>
      <c r="FCO79" s="26"/>
      <c r="FCP79" s="26"/>
      <c r="FCQ79" s="26"/>
      <c r="FCR79" s="26"/>
      <c r="FCS79" s="26"/>
      <c r="FCT79" s="26"/>
      <c r="FCU79" s="26"/>
      <c r="FCV79" s="26"/>
      <c r="FCW79" s="26"/>
      <c r="FCX79" s="26"/>
      <c r="FCY79" s="26"/>
      <c r="FCZ79" s="26"/>
      <c r="FDA79" s="26"/>
      <c r="FDB79" s="26"/>
      <c r="FDC79" s="26"/>
      <c r="FDD79" s="26"/>
      <c r="FDE79" s="26"/>
      <c r="FDF79" s="26"/>
      <c r="FDG79" s="26"/>
      <c r="FDH79" s="26"/>
      <c r="FDI79" s="26"/>
      <c r="FDJ79" s="26"/>
      <c r="FDK79" s="26"/>
      <c r="FDL79" s="26"/>
      <c r="FDM79" s="26"/>
      <c r="FDN79" s="26"/>
      <c r="FDO79" s="26"/>
      <c r="FDP79" s="26"/>
      <c r="FDQ79" s="26"/>
      <c r="FDR79" s="26"/>
      <c r="FDS79" s="26"/>
      <c r="FDT79" s="26"/>
      <c r="FDU79" s="26"/>
      <c r="FDV79" s="26"/>
      <c r="FDW79" s="26"/>
      <c r="FDX79" s="26"/>
      <c r="FDY79" s="26"/>
      <c r="FDZ79" s="26"/>
      <c r="FEA79" s="26"/>
      <c r="FEB79" s="26"/>
      <c r="FEC79" s="26"/>
      <c r="FED79" s="26"/>
      <c r="FEE79" s="26"/>
      <c r="FEF79" s="26"/>
      <c r="FEG79" s="26"/>
      <c r="FEH79" s="26"/>
      <c r="FEI79" s="26"/>
      <c r="FEJ79" s="26"/>
      <c r="FEK79" s="26"/>
      <c r="FEL79" s="26"/>
      <c r="FEM79" s="26"/>
      <c r="FEN79" s="26"/>
      <c r="FEO79" s="26"/>
      <c r="FEP79" s="26"/>
      <c r="FEQ79" s="26"/>
      <c r="FER79" s="26"/>
      <c r="FES79" s="26"/>
      <c r="FET79" s="26"/>
      <c r="FEU79" s="26"/>
      <c r="FEV79" s="26"/>
      <c r="FEW79" s="26"/>
      <c r="FEX79" s="26"/>
      <c r="FEY79" s="26"/>
      <c r="FEZ79" s="26"/>
      <c r="FFA79" s="26"/>
      <c r="FFB79" s="26"/>
      <c r="FFC79" s="26"/>
      <c r="FFD79" s="26"/>
      <c r="FFE79" s="26"/>
      <c r="FFF79" s="26"/>
      <c r="FFG79" s="26"/>
      <c r="FFH79" s="26"/>
      <c r="FFI79" s="26"/>
      <c r="FFJ79" s="26"/>
      <c r="FFK79" s="26"/>
      <c r="FFL79" s="26"/>
      <c r="FFM79" s="26"/>
      <c r="FFN79" s="26"/>
      <c r="FFO79" s="26"/>
      <c r="FFP79" s="26"/>
      <c r="FFQ79" s="26"/>
      <c r="FFR79" s="26"/>
      <c r="FFS79" s="26"/>
      <c r="FFT79" s="26"/>
      <c r="FFU79" s="26"/>
      <c r="FFV79" s="26"/>
      <c r="FFW79" s="26"/>
      <c r="FFX79" s="26"/>
      <c r="FFY79" s="26"/>
      <c r="FFZ79" s="26"/>
      <c r="FGA79" s="26"/>
      <c r="FGB79" s="26"/>
      <c r="FGC79" s="26"/>
      <c r="FGD79" s="26"/>
      <c r="FGE79" s="26"/>
      <c r="FGF79" s="26"/>
      <c r="FGG79" s="26"/>
      <c r="FGH79" s="26"/>
      <c r="FGI79" s="26"/>
      <c r="FGJ79" s="26"/>
      <c r="FGK79" s="26"/>
      <c r="FGL79" s="26"/>
      <c r="FGM79" s="26"/>
      <c r="FGN79" s="26"/>
      <c r="FGO79" s="26"/>
      <c r="FGP79" s="26"/>
      <c r="FGQ79" s="26"/>
      <c r="FGR79" s="26"/>
      <c r="FGS79" s="26"/>
      <c r="FGT79" s="26"/>
      <c r="FGU79" s="26"/>
      <c r="FGV79" s="26"/>
      <c r="FGW79" s="26"/>
      <c r="FGX79" s="26"/>
      <c r="FGY79" s="26"/>
      <c r="FGZ79" s="26"/>
      <c r="FHA79" s="26"/>
      <c r="FHB79" s="26"/>
      <c r="FHC79" s="26"/>
      <c r="FHD79" s="26"/>
      <c r="FHE79" s="26"/>
      <c r="FHF79" s="26"/>
      <c r="FHG79" s="26"/>
      <c r="FHH79" s="26"/>
      <c r="FHI79" s="26"/>
      <c r="FHJ79" s="26"/>
      <c r="FHK79" s="26"/>
      <c r="FHL79" s="26"/>
      <c r="FHM79" s="26"/>
      <c r="FHN79" s="26"/>
      <c r="FHO79" s="26"/>
      <c r="FHP79" s="26"/>
      <c r="FHQ79" s="26"/>
      <c r="FHR79" s="26"/>
      <c r="FHS79" s="26"/>
      <c r="FHT79" s="26"/>
      <c r="FHU79" s="26"/>
      <c r="FHV79" s="26"/>
      <c r="FHW79" s="26"/>
      <c r="FHX79" s="26"/>
      <c r="FHY79" s="26"/>
      <c r="FHZ79" s="26"/>
      <c r="FIA79" s="26"/>
      <c r="FIB79" s="26"/>
      <c r="FIC79" s="26"/>
      <c r="FID79" s="26"/>
      <c r="FIE79" s="26"/>
      <c r="FIF79" s="26"/>
      <c r="FIG79" s="26"/>
      <c r="FIH79" s="26"/>
      <c r="FII79" s="26"/>
      <c r="FIJ79" s="26"/>
      <c r="FIK79" s="26"/>
      <c r="FIL79" s="26"/>
      <c r="FIM79" s="26"/>
      <c r="FIN79" s="26"/>
      <c r="FIO79" s="26"/>
      <c r="FIP79" s="26"/>
      <c r="FIQ79" s="26"/>
      <c r="FIR79" s="26"/>
      <c r="FIS79" s="26"/>
      <c r="FIT79" s="26"/>
      <c r="FIU79" s="26"/>
      <c r="FIV79" s="26"/>
      <c r="FIW79" s="26"/>
      <c r="FIX79" s="26"/>
      <c r="FIY79" s="26"/>
      <c r="FIZ79" s="26"/>
      <c r="FJA79" s="26"/>
      <c r="FJB79" s="26"/>
      <c r="FJC79" s="26"/>
      <c r="FJD79" s="26"/>
      <c r="FJE79" s="26"/>
      <c r="FJF79" s="26"/>
      <c r="FJG79" s="26"/>
      <c r="FJH79" s="26"/>
      <c r="FJI79" s="26"/>
      <c r="FJJ79" s="26"/>
      <c r="FJK79" s="26"/>
      <c r="FJL79" s="26"/>
      <c r="FJM79" s="26"/>
      <c r="FJN79" s="26"/>
      <c r="FJO79" s="26"/>
      <c r="FJP79" s="26"/>
      <c r="FJQ79" s="26"/>
      <c r="FJR79" s="26"/>
      <c r="FJS79" s="26"/>
      <c r="FJT79" s="26"/>
      <c r="FJU79" s="26"/>
      <c r="FJV79" s="26"/>
      <c r="FJW79" s="26"/>
      <c r="FJX79" s="26"/>
      <c r="FJY79" s="26"/>
      <c r="FJZ79" s="26"/>
      <c r="FKA79" s="26"/>
      <c r="FKB79" s="26"/>
      <c r="FKC79" s="26"/>
      <c r="FKD79" s="26"/>
      <c r="FKE79" s="26"/>
      <c r="FKF79" s="26"/>
      <c r="FKG79" s="26"/>
      <c r="FKH79" s="26"/>
      <c r="FKI79" s="26"/>
      <c r="FKJ79" s="26"/>
      <c r="FKK79" s="26"/>
      <c r="FKL79" s="26"/>
      <c r="FKM79" s="26"/>
      <c r="FKN79" s="26"/>
      <c r="FKO79" s="26"/>
      <c r="FKP79" s="26"/>
      <c r="FKQ79" s="26"/>
      <c r="FKR79" s="26"/>
      <c r="FKS79" s="26"/>
      <c r="FKT79" s="26"/>
      <c r="FKU79" s="26"/>
      <c r="FKV79" s="26"/>
      <c r="FKW79" s="26"/>
      <c r="FKX79" s="26"/>
      <c r="FKY79" s="26"/>
      <c r="FKZ79" s="26"/>
      <c r="FLA79" s="26"/>
      <c r="FLB79" s="26"/>
      <c r="FLC79" s="26"/>
      <c r="FLD79" s="26"/>
      <c r="FLE79" s="26"/>
      <c r="FLF79" s="26"/>
      <c r="FLG79" s="26"/>
      <c r="FLH79" s="26"/>
      <c r="FLI79" s="26"/>
      <c r="FLJ79" s="26"/>
      <c r="FLK79" s="26"/>
      <c r="FLL79" s="26"/>
      <c r="FLM79" s="26"/>
      <c r="FLN79" s="26"/>
      <c r="FLO79" s="26"/>
      <c r="FLP79" s="26"/>
      <c r="FLQ79" s="26"/>
      <c r="FLR79" s="26"/>
      <c r="FLS79" s="26"/>
      <c r="FLT79" s="26"/>
      <c r="FLU79" s="26"/>
      <c r="FLV79" s="26"/>
      <c r="FLW79" s="26"/>
      <c r="FLX79" s="26"/>
      <c r="FLY79" s="26"/>
      <c r="FLZ79" s="26"/>
      <c r="FMA79" s="26"/>
      <c r="FMB79" s="26"/>
      <c r="FMC79" s="26"/>
      <c r="FMD79" s="26"/>
      <c r="FME79" s="26"/>
      <c r="FMF79" s="26"/>
      <c r="FMG79" s="26"/>
      <c r="FMH79" s="26"/>
      <c r="FMI79" s="26"/>
      <c r="FMJ79" s="26"/>
      <c r="FMK79" s="26"/>
      <c r="FML79" s="26"/>
      <c r="FMM79" s="26"/>
      <c r="FMN79" s="26"/>
      <c r="FMO79" s="26"/>
      <c r="FMP79" s="26"/>
      <c r="FMQ79" s="26"/>
      <c r="FMR79" s="26"/>
      <c r="FMS79" s="26"/>
      <c r="FMT79" s="26"/>
      <c r="FMU79" s="26"/>
      <c r="FMV79" s="26"/>
      <c r="FMW79" s="26"/>
      <c r="FMX79" s="26"/>
      <c r="FMY79" s="26"/>
      <c r="FMZ79" s="26"/>
      <c r="FNA79" s="26"/>
      <c r="FNB79" s="26"/>
      <c r="FNC79" s="26"/>
      <c r="FND79" s="26"/>
      <c r="FNE79" s="26"/>
      <c r="FNF79" s="26"/>
      <c r="FNG79" s="26"/>
      <c r="FNH79" s="26"/>
      <c r="FNI79" s="26"/>
      <c r="FNJ79" s="26"/>
      <c r="FNK79" s="26"/>
      <c r="FNL79" s="26"/>
      <c r="FNM79" s="26"/>
      <c r="FNN79" s="26"/>
      <c r="FNO79" s="26"/>
      <c r="FNP79" s="26"/>
      <c r="FNQ79" s="26"/>
      <c r="FNR79" s="26"/>
      <c r="FNS79" s="26"/>
      <c r="FNT79" s="26"/>
      <c r="FNU79" s="26"/>
      <c r="FNV79" s="26"/>
      <c r="FNW79" s="26"/>
      <c r="FNX79" s="26"/>
      <c r="FNY79" s="26"/>
      <c r="FNZ79" s="26"/>
      <c r="FOA79" s="26"/>
      <c r="FOB79" s="26"/>
      <c r="FOC79" s="26"/>
      <c r="FOD79" s="26"/>
      <c r="FOE79" s="26"/>
      <c r="FOF79" s="26"/>
      <c r="FOG79" s="26"/>
      <c r="FOH79" s="26"/>
      <c r="FOI79" s="26"/>
      <c r="FOJ79" s="26"/>
      <c r="FOK79" s="26"/>
      <c r="FOL79" s="26"/>
      <c r="FOM79" s="26"/>
      <c r="FON79" s="26"/>
      <c r="FOO79" s="26"/>
      <c r="FOP79" s="26"/>
      <c r="FOQ79" s="26"/>
      <c r="FOR79" s="26"/>
      <c r="FOS79" s="26"/>
      <c r="FOT79" s="26"/>
      <c r="FOU79" s="26"/>
      <c r="FOV79" s="26"/>
      <c r="FOW79" s="26"/>
      <c r="FOX79" s="26"/>
      <c r="FOY79" s="26"/>
      <c r="FOZ79" s="26"/>
      <c r="FPA79" s="26"/>
      <c r="FPB79" s="26"/>
      <c r="FPC79" s="26"/>
      <c r="FPD79" s="26"/>
      <c r="FPE79" s="26"/>
      <c r="FPF79" s="26"/>
      <c r="FPG79" s="26"/>
      <c r="FPH79" s="26"/>
      <c r="FPI79" s="26"/>
      <c r="FPJ79" s="26"/>
      <c r="FPK79" s="26"/>
      <c r="FPL79" s="26"/>
      <c r="FPM79" s="26"/>
      <c r="FPN79" s="26"/>
      <c r="FPO79" s="26"/>
      <c r="FPP79" s="26"/>
      <c r="FPQ79" s="26"/>
      <c r="FPR79" s="26"/>
      <c r="FPS79" s="26"/>
      <c r="FPT79" s="26"/>
      <c r="FPU79" s="26"/>
      <c r="FPV79" s="26"/>
      <c r="FPW79" s="26"/>
      <c r="FPX79" s="26"/>
      <c r="FPY79" s="26"/>
      <c r="FPZ79" s="26"/>
      <c r="FQA79" s="26"/>
      <c r="FQB79" s="26"/>
      <c r="FQC79" s="26"/>
      <c r="FQD79" s="26"/>
      <c r="FQE79" s="26"/>
      <c r="FQF79" s="26"/>
      <c r="FQG79" s="26"/>
      <c r="FQH79" s="26"/>
      <c r="FQI79" s="26"/>
      <c r="FQJ79" s="26"/>
      <c r="FQK79" s="26"/>
      <c r="FQL79" s="26"/>
      <c r="FQM79" s="26"/>
      <c r="FQN79" s="26"/>
      <c r="FQO79" s="26"/>
      <c r="FQP79" s="26"/>
      <c r="FQQ79" s="26"/>
      <c r="FQR79" s="26"/>
      <c r="FQS79" s="26"/>
      <c r="FQT79" s="26"/>
      <c r="FQU79" s="26"/>
      <c r="FQV79" s="26"/>
      <c r="FQW79" s="26"/>
      <c r="FQX79" s="26"/>
      <c r="FQY79" s="26"/>
      <c r="FQZ79" s="26"/>
      <c r="FRA79" s="26"/>
      <c r="FRB79" s="26"/>
      <c r="FRC79" s="26"/>
      <c r="FRD79" s="26"/>
      <c r="FRE79" s="26"/>
      <c r="FRF79" s="26"/>
      <c r="FRG79" s="26"/>
      <c r="FRH79" s="26"/>
      <c r="FRI79" s="26"/>
      <c r="FRJ79" s="26"/>
      <c r="FRK79" s="26"/>
      <c r="FRL79" s="26"/>
      <c r="FRM79" s="26"/>
      <c r="FRN79" s="26"/>
      <c r="FRO79" s="26"/>
      <c r="FRP79" s="26"/>
      <c r="FRQ79" s="26"/>
      <c r="FRR79" s="26"/>
      <c r="FRS79" s="26"/>
      <c r="FRT79" s="26"/>
      <c r="FRU79" s="26"/>
      <c r="FRV79" s="26"/>
      <c r="FRW79" s="26"/>
      <c r="FRX79" s="26"/>
      <c r="FRY79" s="26"/>
      <c r="FRZ79" s="26"/>
      <c r="FSA79" s="26"/>
      <c r="FSB79" s="26"/>
      <c r="FSC79" s="26"/>
      <c r="FSD79" s="26"/>
      <c r="FSE79" s="26"/>
      <c r="FSF79" s="26"/>
      <c r="FSG79" s="26"/>
      <c r="FSH79" s="26"/>
      <c r="FSI79" s="26"/>
      <c r="FSJ79" s="26"/>
      <c r="FSK79" s="26"/>
      <c r="FSL79" s="26"/>
      <c r="FSM79" s="26"/>
      <c r="FSN79" s="26"/>
      <c r="FSO79" s="26"/>
      <c r="FSP79" s="26"/>
      <c r="FSQ79" s="26"/>
      <c r="FSR79" s="26"/>
      <c r="FSS79" s="26"/>
      <c r="FST79" s="26"/>
      <c r="FSU79" s="26"/>
      <c r="FSV79" s="26"/>
      <c r="FSW79" s="26"/>
      <c r="FSX79" s="26"/>
      <c r="FSY79" s="26"/>
      <c r="FSZ79" s="26"/>
      <c r="FTA79" s="26"/>
      <c r="FTB79" s="26"/>
      <c r="FTC79" s="26"/>
      <c r="FTD79" s="26"/>
      <c r="FTE79" s="26"/>
      <c r="FTF79" s="26"/>
      <c r="FTG79" s="26"/>
      <c r="FTH79" s="26"/>
      <c r="FTI79" s="26"/>
      <c r="FTJ79" s="26"/>
      <c r="FTK79" s="26"/>
      <c r="FTL79" s="26"/>
      <c r="FTM79" s="26"/>
      <c r="FTN79" s="26"/>
      <c r="FTO79" s="26"/>
      <c r="FTP79" s="26"/>
      <c r="FTQ79" s="26"/>
      <c r="FTR79" s="26"/>
      <c r="FTS79" s="26"/>
      <c r="FTT79" s="26"/>
      <c r="FTU79" s="26"/>
      <c r="FTV79" s="26"/>
      <c r="FTW79" s="26"/>
      <c r="FTX79" s="26"/>
      <c r="FTY79" s="26"/>
      <c r="FTZ79" s="26"/>
      <c r="FUA79" s="26"/>
      <c r="FUB79" s="26"/>
      <c r="FUC79" s="26"/>
      <c r="FUD79" s="26"/>
      <c r="FUE79" s="26"/>
      <c r="FUF79" s="26"/>
      <c r="FUG79" s="26"/>
      <c r="FUH79" s="26"/>
      <c r="FUI79" s="26"/>
      <c r="FUJ79" s="26"/>
      <c r="FUK79" s="26"/>
      <c r="FUL79" s="26"/>
      <c r="FUM79" s="26"/>
      <c r="FUN79" s="26"/>
      <c r="FUO79" s="26"/>
      <c r="FUP79" s="26"/>
      <c r="FUQ79" s="26"/>
      <c r="FUR79" s="26"/>
      <c r="FUS79" s="26"/>
      <c r="FUT79" s="26"/>
      <c r="FUU79" s="26"/>
      <c r="FUV79" s="26"/>
      <c r="FUW79" s="26"/>
      <c r="FUX79" s="26"/>
      <c r="FUY79" s="26"/>
      <c r="FUZ79" s="26"/>
      <c r="FVA79" s="26"/>
      <c r="FVB79" s="26"/>
      <c r="FVC79" s="26"/>
      <c r="FVD79" s="26"/>
      <c r="FVE79" s="26"/>
      <c r="FVF79" s="26"/>
      <c r="FVG79" s="26"/>
      <c r="FVH79" s="26"/>
      <c r="FVI79" s="26"/>
      <c r="FVJ79" s="26"/>
      <c r="FVK79" s="26"/>
      <c r="FVL79" s="26"/>
      <c r="FVM79" s="26"/>
      <c r="FVN79" s="26"/>
      <c r="FVO79" s="26"/>
      <c r="FVP79" s="26"/>
      <c r="FVQ79" s="26"/>
      <c r="FVR79" s="26"/>
      <c r="FVS79" s="26"/>
      <c r="FVT79" s="26"/>
      <c r="FVU79" s="26"/>
      <c r="FVV79" s="26"/>
      <c r="FVW79" s="26"/>
      <c r="FVX79" s="26"/>
      <c r="FVY79" s="26"/>
      <c r="FVZ79" s="26"/>
      <c r="FWA79" s="26"/>
      <c r="FWB79" s="26"/>
      <c r="FWC79" s="26"/>
      <c r="FWD79" s="26"/>
      <c r="FWE79" s="26"/>
      <c r="FWF79" s="26"/>
      <c r="FWG79" s="26"/>
      <c r="FWH79" s="26"/>
      <c r="FWI79" s="26"/>
      <c r="FWJ79" s="26"/>
      <c r="FWK79" s="26"/>
      <c r="FWL79" s="26"/>
      <c r="FWM79" s="26"/>
      <c r="FWN79" s="26"/>
      <c r="FWO79" s="26"/>
      <c r="FWP79" s="26"/>
      <c r="FWQ79" s="26"/>
      <c r="FWR79" s="26"/>
      <c r="FWS79" s="26"/>
      <c r="FWT79" s="26"/>
      <c r="FWU79" s="26"/>
      <c r="FWV79" s="26"/>
      <c r="FWW79" s="26"/>
      <c r="FWX79" s="26"/>
      <c r="FWY79" s="26"/>
      <c r="FWZ79" s="26"/>
      <c r="FXA79" s="26"/>
      <c r="FXB79" s="26"/>
      <c r="FXC79" s="26"/>
      <c r="FXD79" s="26"/>
      <c r="FXE79" s="26"/>
      <c r="FXF79" s="26"/>
      <c r="FXG79" s="26"/>
      <c r="FXH79" s="26"/>
      <c r="FXI79" s="26"/>
      <c r="FXJ79" s="26"/>
      <c r="FXK79" s="26"/>
      <c r="FXL79" s="26"/>
      <c r="FXM79" s="26"/>
      <c r="FXN79" s="26"/>
      <c r="FXO79" s="26"/>
      <c r="FXP79" s="26"/>
      <c r="FXQ79" s="26"/>
      <c r="FXR79" s="26"/>
      <c r="FXS79" s="26"/>
      <c r="FXT79" s="26"/>
      <c r="FXU79" s="26"/>
      <c r="FXV79" s="26"/>
      <c r="FXW79" s="26"/>
      <c r="FXX79" s="26"/>
      <c r="FXY79" s="26"/>
      <c r="FXZ79" s="26"/>
      <c r="FYA79" s="26"/>
      <c r="FYB79" s="26"/>
      <c r="FYC79" s="26"/>
      <c r="FYD79" s="26"/>
      <c r="FYE79" s="26"/>
      <c r="FYF79" s="26"/>
      <c r="FYG79" s="26"/>
      <c r="FYH79" s="26"/>
      <c r="FYI79" s="26"/>
      <c r="FYJ79" s="26"/>
      <c r="FYK79" s="26"/>
      <c r="FYL79" s="26"/>
      <c r="FYM79" s="26"/>
      <c r="FYN79" s="26"/>
      <c r="FYO79" s="26"/>
      <c r="FYP79" s="26"/>
      <c r="FYQ79" s="26"/>
      <c r="FYR79" s="26"/>
      <c r="FYS79" s="26"/>
      <c r="FYT79" s="26"/>
      <c r="FYU79" s="26"/>
      <c r="FYV79" s="26"/>
      <c r="FYW79" s="26"/>
      <c r="FYX79" s="26"/>
      <c r="FYY79" s="26"/>
      <c r="FYZ79" s="26"/>
      <c r="FZA79" s="26"/>
      <c r="FZB79" s="26"/>
      <c r="FZC79" s="26"/>
      <c r="FZD79" s="26"/>
      <c r="FZE79" s="26"/>
      <c r="FZF79" s="26"/>
      <c r="FZG79" s="26"/>
      <c r="FZH79" s="26"/>
      <c r="FZI79" s="26"/>
      <c r="FZJ79" s="26"/>
      <c r="FZK79" s="26"/>
      <c r="FZL79" s="26"/>
      <c r="FZM79" s="26"/>
      <c r="FZN79" s="26"/>
      <c r="FZO79" s="26"/>
      <c r="FZP79" s="26"/>
      <c r="FZQ79" s="26"/>
      <c r="FZR79" s="26"/>
      <c r="FZS79" s="26"/>
      <c r="FZT79" s="26"/>
      <c r="FZU79" s="26"/>
      <c r="FZV79" s="26"/>
      <c r="FZW79" s="26"/>
      <c r="FZX79" s="26"/>
      <c r="FZY79" s="26"/>
      <c r="FZZ79" s="26"/>
      <c r="GAA79" s="26"/>
      <c r="GAB79" s="26"/>
      <c r="GAC79" s="26"/>
      <c r="GAD79" s="26"/>
      <c r="GAE79" s="26"/>
      <c r="GAF79" s="26"/>
      <c r="GAG79" s="26"/>
      <c r="GAH79" s="26"/>
      <c r="GAI79" s="26"/>
      <c r="GAJ79" s="26"/>
      <c r="GAK79" s="26"/>
      <c r="GAL79" s="26"/>
      <c r="GAM79" s="26"/>
      <c r="GAN79" s="26"/>
      <c r="GAO79" s="26"/>
      <c r="GAP79" s="26"/>
      <c r="GAQ79" s="26"/>
      <c r="GAR79" s="26"/>
      <c r="GAS79" s="26"/>
      <c r="GAT79" s="26"/>
      <c r="GAU79" s="26"/>
      <c r="GAV79" s="26"/>
      <c r="GAW79" s="26"/>
      <c r="GAX79" s="26"/>
      <c r="GAY79" s="26"/>
      <c r="GAZ79" s="26"/>
      <c r="GBA79" s="26"/>
      <c r="GBB79" s="26"/>
      <c r="GBC79" s="26"/>
      <c r="GBD79" s="26"/>
      <c r="GBE79" s="26"/>
      <c r="GBF79" s="26"/>
      <c r="GBG79" s="26"/>
      <c r="GBH79" s="26"/>
      <c r="GBI79" s="26"/>
      <c r="GBJ79" s="26"/>
      <c r="GBK79" s="26"/>
      <c r="GBL79" s="26"/>
      <c r="GBM79" s="26"/>
      <c r="GBN79" s="26"/>
      <c r="GBO79" s="26"/>
      <c r="GBP79" s="26"/>
      <c r="GBQ79" s="26"/>
      <c r="GBR79" s="26"/>
      <c r="GBS79" s="26"/>
      <c r="GBT79" s="26"/>
      <c r="GBU79" s="26"/>
      <c r="GBV79" s="26"/>
      <c r="GBW79" s="26"/>
      <c r="GBX79" s="26"/>
      <c r="GBY79" s="26"/>
      <c r="GBZ79" s="26"/>
      <c r="GCA79" s="26"/>
      <c r="GCB79" s="26"/>
      <c r="GCC79" s="26"/>
      <c r="GCD79" s="26"/>
      <c r="GCE79" s="26"/>
      <c r="GCF79" s="26"/>
      <c r="GCG79" s="26"/>
      <c r="GCH79" s="26"/>
      <c r="GCI79" s="26"/>
      <c r="GCJ79" s="26"/>
      <c r="GCK79" s="26"/>
      <c r="GCL79" s="26"/>
      <c r="GCM79" s="26"/>
      <c r="GCN79" s="26"/>
      <c r="GCO79" s="26"/>
      <c r="GCP79" s="26"/>
      <c r="GCQ79" s="26"/>
      <c r="GCR79" s="26"/>
      <c r="GCS79" s="26"/>
      <c r="GCT79" s="26"/>
      <c r="GCU79" s="26"/>
      <c r="GCV79" s="26"/>
      <c r="GCW79" s="26"/>
      <c r="GCX79" s="26"/>
      <c r="GCY79" s="26"/>
      <c r="GCZ79" s="26"/>
      <c r="GDA79" s="26"/>
      <c r="GDB79" s="26"/>
      <c r="GDC79" s="26"/>
      <c r="GDD79" s="26"/>
      <c r="GDE79" s="26"/>
      <c r="GDF79" s="26"/>
      <c r="GDG79" s="26"/>
      <c r="GDH79" s="26"/>
      <c r="GDI79" s="26"/>
      <c r="GDJ79" s="26"/>
      <c r="GDK79" s="26"/>
      <c r="GDL79" s="26"/>
      <c r="GDM79" s="26"/>
      <c r="GDN79" s="26"/>
      <c r="GDO79" s="26"/>
      <c r="GDP79" s="26"/>
      <c r="GDQ79" s="26"/>
      <c r="GDR79" s="26"/>
      <c r="GDS79" s="26"/>
      <c r="GDT79" s="26"/>
      <c r="GDU79" s="26"/>
      <c r="GDV79" s="26"/>
      <c r="GDW79" s="26"/>
      <c r="GDX79" s="26"/>
      <c r="GDY79" s="26"/>
      <c r="GDZ79" s="26"/>
      <c r="GEA79" s="26"/>
      <c r="GEB79" s="26"/>
      <c r="GEC79" s="26"/>
      <c r="GED79" s="26"/>
      <c r="GEE79" s="26"/>
      <c r="GEF79" s="26"/>
      <c r="GEG79" s="26"/>
      <c r="GEH79" s="26"/>
      <c r="GEI79" s="26"/>
      <c r="GEJ79" s="26"/>
      <c r="GEK79" s="26"/>
      <c r="GEL79" s="26"/>
      <c r="GEM79" s="26"/>
      <c r="GEN79" s="26"/>
      <c r="GEO79" s="26"/>
      <c r="GEP79" s="26"/>
      <c r="GEQ79" s="26"/>
      <c r="GER79" s="26"/>
      <c r="GES79" s="26"/>
      <c r="GET79" s="26"/>
      <c r="GEU79" s="26"/>
      <c r="GEV79" s="26"/>
      <c r="GEW79" s="26"/>
      <c r="GEX79" s="26"/>
      <c r="GEY79" s="26"/>
      <c r="GEZ79" s="26"/>
      <c r="GFA79" s="26"/>
      <c r="GFB79" s="26"/>
      <c r="GFC79" s="26"/>
      <c r="GFD79" s="26"/>
      <c r="GFE79" s="26"/>
      <c r="GFF79" s="26"/>
      <c r="GFG79" s="26"/>
      <c r="GFH79" s="26"/>
      <c r="GFI79" s="26"/>
      <c r="GFJ79" s="26"/>
      <c r="GFK79" s="26"/>
      <c r="GFL79" s="26"/>
      <c r="GFM79" s="26"/>
      <c r="GFN79" s="26"/>
      <c r="GFO79" s="26"/>
      <c r="GFP79" s="26"/>
      <c r="GFQ79" s="26"/>
      <c r="GFR79" s="26"/>
      <c r="GFS79" s="26"/>
      <c r="GFT79" s="26"/>
      <c r="GFU79" s="26"/>
      <c r="GFV79" s="26"/>
      <c r="GFW79" s="26"/>
      <c r="GFX79" s="26"/>
      <c r="GFY79" s="26"/>
      <c r="GFZ79" s="26"/>
      <c r="GGA79" s="26"/>
      <c r="GGB79" s="26"/>
      <c r="GGC79" s="26"/>
      <c r="GGD79" s="26"/>
      <c r="GGE79" s="26"/>
      <c r="GGF79" s="26"/>
      <c r="GGG79" s="26"/>
      <c r="GGH79" s="26"/>
      <c r="GGI79" s="26"/>
      <c r="GGJ79" s="26"/>
      <c r="GGK79" s="26"/>
      <c r="GGL79" s="26"/>
      <c r="GGM79" s="26"/>
      <c r="GGN79" s="26"/>
      <c r="GGO79" s="26"/>
      <c r="GGP79" s="26"/>
      <c r="GGQ79" s="26"/>
      <c r="GGR79" s="26"/>
      <c r="GGS79" s="26"/>
      <c r="GGT79" s="26"/>
      <c r="GGU79" s="26"/>
      <c r="GGV79" s="26"/>
      <c r="GGW79" s="26"/>
      <c r="GGX79" s="26"/>
      <c r="GGY79" s="26"/>
      <c r="GGZ79" s="26"/>
      <c r="GHA79" s="26"/>
      <c r="GHB79" s="26"/>
      <c r="GHC79" s="26"/>
      <c r="GHD79" s="26"/>
      <c r="GHE79" s="26"/>
      <c r="GHF79" s="26"/>
      <c r="GHG79" s="26"/>
      <c r="GHH79" s="26"/>
      <c r="GHI79" s="26"/>
      <c r="GHJ79" s="26"/>
      <c r="GHK79" s="26"/>
      <c r="GHL79" s="26"/>
      <c r="GHM79" s="26"/>
      <c r="GHN79" s="26"/>
      <c r="GHO79" s="26"/>
      <c r="GHP79" s="26"/>
      <c r="GHQ79" s="26"/>
      <c r="GHR79" s="26"/>
      <c r="GHS79" s="26"/>
      <c r="GHT79" s="26"/>
      <c r="GHU79" s="26"/>
      <c r="GHV79" s="26"/>
      <c r="GHW79" s="26"/>
      <c r="GHX79" s="26"/>
      <c r="GHY79" s="26"/>
      <c r="GHZ79" s="26"/>
      <c r="GIA79" s="26"/>
      <c r="GIB79" s="26"/>
      <c r="GIC79" s="26"/>
      <c r="GID79" s="26"/>
      <c r="GIE79" s="26"/>
      <c r="GIF79" s="26"/>
      <c r="GIG79" s="26"/>
      <c r="GIH79" s="26"/>
      <c r="GII79" s="26"/>
      <c r="GIJ79" s="26"/>
      <c r="GIK79" s="26"/>
      <c r="GIL79" s="26"/>
      <c r="GIM79" s="26"/>
      <c r="GIN79" s="26"/>
      <c r="GIO79" s="26"/>
      <c r="GIP79" s="26"/>
      <c r="GIQ79" s="26"/>
      <c r="GIR79" s="26"/>
      <c r="GIS79" s="26"/>
      <c r="GIT79" s="26"/>
      <c r="GIU79" s="26"/>
      <c r="GIV79" s="26"/>
      <c r="GIW79" s="26"/>
      <c r="GIX79" s="26"/>
      <c r="GIY79" s="26"/>
      <c r="GIZ79" s="26"/>
      <c r="GJA79" s="26"/>
      <c r="GJB79" s="26"/>
      <c r="GJC79" s="26"/>
      <c r="GJD79" s="26"/>
      <c r="GJE79" s="26"/>
      <c r="GJF79" s="26"/>
      <c r="GJG79" s="26"/>
      <c r="GJH79" s="26"/>
      <c r="GJI79" s="26"/>
      <c r="GJJ79" s="26"/>
      <c r="GJK79" s="26"/>
      <c r="GJL79" s="26"/>
      <c r="GJM79" s="26"/>
      <c r="GJN79" s="26"/>
      <c r="GJO79" s="26"/>
      <c r="GJP79" s="26"/>
      <c r="GJQ79" s="26"/>
      <c r="GJR79" s="26"/>
      <c r="GJS79" s="26"/>
      <c r="GJT79" s="26"/>
      <c r="GJU79" s="26"/>
      <c r="GJV79" s="26"/>
      <c r="GJW79" s="26"/>
      <c r="GJX79" s="26"/>
      <c r="GJY79" s="26"/>
      <c r="GJZ79" s="26"/>
      <c r="GKA79" s="26"/>
      <c r="GKB79" s="26"/>
      <c r="GKC79" s="26"/>
      <c r="GKD79" s="26"/>
      <c r="GKE79" s="26"/>
      <c r="GKF79" s="26"/>
      <c r="GKG79" s="26"/>
      <c r="GKH79" s="26"/>
      <c r="GKI79" s="26"/>
      <c r="GKJ79" s="26"/>
      <c r="GKK79" s="26"/>
      <c r="GKL79" s="26"/>
      <c r="GKM79" s="26"/>
      <c r="GKN79" s="26"/>
      <c r="GKO79" s="26"/>
      <c r="GKP79" s="26"/>
      <c r="GKQ79" s="26"/>
      <c r="GKR79" s="26"/>
      <c r="GKS79" s="26"/>
      <c r="GKT79" s="26"/>
      <c r="GKU79" s="26"/>
      <c r="GKV79" s="26"/>
      <c r="GKW79" s="26"/>
      <c r="GKX79" s="26"/>
      <c r="GKY79" s="26"/>
      <c r="GKZ79" s="26"/>
      <c r="GLA79" s="26"/>
      <c r="GLB79" s="26"/>
      <c r="GLC79" s="26"/>
      <c r="GLD79" s="26"/>
      <c r="GLE79" s="26"/>
      <c r="GLF79" s="26"/>
      <c r="GLG79" s="26"/>
      <c r="GLH79" s="26"/>
      <c r="GLI79" s="26"/>
      <c r="GLJ79" s="26"/>
      <c r="GLK79" s="26"/>
      <c r="GLL79" s="26"/>
      <c r="GLM79" s="26"/>
      <c r="GLN79" s="26"/>
      <c r="GLO79" s="26"/>
      <c r="GLP79" s="26"/>
      <c r="GLQ79" s="26"/>
      <c r="GLR79" s="26"/>
      <c r="GLS79" s="26"/>
      <c r="GLT79" s="26"/>
      <c r="GLU79" s="26"/>
      <c r="GLV79" s="26"/>
      <c r="GLW79" s="26"/>
      <c r="GLX79" s="26"/>
      <c r="GLY79" s="26"/>
      <c r="GLZ79" s="26"/>
      <c r="GMA79" s="26"/>
      <c r="GMB79" s="26"/>
      <c r="GMC79" s="26"/>
      <c r="GMD79" s="26"/>
      <c r="GME79" s="26"/>
      <c r="GMF79" s="26"/>
      <c r="GMG79" s="26"/>
      <c r="GMH79" s="26"/>
      <c r="GMI79" s="26"/>
      <c r="GMJ79" s="26"/>
      <c r="GMK79" s="26"/>
      <c r="GML79" s="26"/>
      <c r="GMM79" s="26"/>
      <c r="GMN79" s="26"/>
      <c r="GMO79" s="26"/>
      <c r="GMP79" s="26"/>
      <c r="GMQ79" s="26"/>
      <c r="GMR79" s="26"/>
      <c r="GMS79" s="26"/>
      <c r="GMT79" s="26"/>
      <c r="GMU79" s="26"/>
      <c r="GMV79" s="26"/>
      <c r="GMW79" s="26"/>
      <c r="GMX79" s="26"/>
      <c r="GMY79" s="26"/>
      <c r="GMZ79" s="26"/>
      <c r="GNA79" s="26"/>
      <c r="GNB79" s="26"/>
      <c r="GNC79" s="26"/>
      <c r="GND79" s="26"/>
      <c r="GNE79" s="26"/>
      <c r="GNF79" s="26"/>
      <c r="GNG79" s="26"/>
      <c r="GNH79" s="26"/>
      <c r="GNI79" s="26"/>
      <c r="GNJ79" s="26"/>
      <c r="GNK79" s="26"/>
      <c r="GNL79" s="26"/>
      <c r="GNM79" s="26"/>
      <c r="GNN79" s="26"/>
      <c r="GNO79" s="26"/>
      <c r="GNP79" s="26"/>
      <c r="GNQ79" s="26"/>
      <c r="GNR79" s="26"/>
      <c r="GNS79" s="26"/>
      <c r="GNT79" s="26"/>
      <c r="GNU79" s="26"/>
      <c r="GNV79" s="26"/>
      <c r="GNW79" s="26"/>
      <c r="GNX79" s="26"/>
      <c r="GNY79" s="26"/>
      <c r="GNZ79" s="26"/>
      <c r="GOA79" s="26"/>
      <c r="GOB79" s="26"/>
      <c r="GOC79" s="26"/>
      <c r="GOD79" s="26"/>
      <c r="GOE79" s="26"/>
      <c r="GOF79" s="26"/>
      <c r="GOG79" s="26"/>
      <c r="GOH79" s="26"/>
      <c r="GOI79" s="26"/>
      <c r="GOJ79" s="26"/>
      <c r="GOK79" s="26"/>
      <c r="GOL79" s="26"/>
      <c r="GOM79" s="26"/>
      <c r="GON79" s="26"/>
      <c r="GOO79" s="26"/>
      <c r="GOP79" s="26"/>
      <c r="GOQ79" s="26"/>
      <c r="GOR79" s="26"/>
      <c r="GOS79" s="26"/>
      <c r="GOT79" s="26"/>
      <c r="GOU79" s="26"/>
      <c r="GOV79" s="26"/>
      <c r="GOW79" s="26"/>
      <c r="GOX79" s="26"/>
      <c r="GOY79" s="26"/>
      <c r="GOZ79" s="26"/>
      <c r="GPA79" s="26"/>
      <c r="GPB79" s="26"/>
      <c r="GPC79" s="26"/>
      <c r="GPD79" s="26"/>
      <c r="GPE79" s="26"/>
      <c r="GPF79" s="26"/>
      <c r="GPG79" s="26"/>
      <c r="GPH79" s="26"/>
      <c r="GPI79" s="26"/>
      <c r="GPJ79" s="26"/>
      <c r="GPK79" s="26"/>
      <c r="GPL79" s="26"/>
      <c r="GPM79" s="26"/>
      <c r="GPN79" s="26"/>
      <c r="GPO79" s="26"/>
      <c r="GPP79" s="26"/>
      <c r="GPQ79" s="26"/>
      <c r="GPR79" s="26"/>
      <c r="GPS79" s="26"/>
      <c r="GPT79" s="26"/>
      <c r="GPU79" s="26"/>
      <c r="GPV79" s="26"/>
      <c r="GPW79" s="26"/>
      <c r="GPX79" s="26"/>
      <c r="GPY79" s="26"/>
      <c r="GPZ79" s="26"/>
      <c r="GQA79" s="26"/>
      <c r="GQB79" s="26"/>
      <c r="GQC79" s="26"/>
      <c r="GQD79" s="26"/>
      <c r="GQE79" s="26"/>
      <c r="GQF79" s="26"/>
      <c r="GQG79" s="26"/>
      <c r="GQH79" s="26"/>
      <c r="GQI79" s="26"/>
      <c r="GQJ79" s="26"/>
      <c r="GQK79" s="26"/>
      <c r="GQL79" s="26"/>
      <c r="GQM79" s="26"/>
      <c r="GQN79" s="26"/>
      <c r="GQO79" s="26"/>
      <c r="GQP79" s="26"/>
      <c r="GQQ79" s="26"/>
      <c r="GQR79" s="26"/>
      <c r="GQS79" s="26"/>
      <c r="GQT79" s="26"/>
      <c r="GQU79" s="26"/>
      <c r="GQV79" s="26"/>
      <c r="GQW79" s="26"/>
      <c r="GQX79" s="26"/>
      <c r="GQY79" s="26"/>
      <c r="GQZ79" s="26"/>
      <c r="GRA79" s="26"/>
      <c r="GRB79" s="26"/>
      <c r="GRC79" s="26"/>
      <c r="GRD79" s="26"/>
      <c r="GRE79" s="26"/>
      <c r="GRF79" s="26"/>
      <c r="GRG79" s="26"/>
      <c r="GRH79" s="26"/>
      <c r="GRI79" s="26"/>
      <c r="GRJ79" s="26"/>
      <c r="GRK79" s="26"/>
      <c r="GRL79" s="26"/>
      <c r="GRM79" s="26"/>
      <c r="GRN79" s="26"/>
      <c r="GRO79" s="26"/>
      <c r="GRP79" s="26"/>
      <c r="GRQ79" s="26"/>
      <c r="GRR79" s="26"/>
      <c r="GRS79" s="26"/>
      <c r="GRT79" s="26"/>
      <c r="GRU79" s="26"/>
      <c r="GRV79" s="26"/>
      <c r="GRW79" s="26"/>
      <c r="GRX79" s="26"/>
      <c r="GRY79" s="26"/>
      <c r="GRZ79" s="26"/>
      <c r="GSA79" s="26"/>
      <c r="GSB79" s="26"/>
      <c r="GSC79" s="26"/>
      <c r="GSD79" s="26"/>
      <c r="GSE79" s="26"/>
      <c r="GSF79" s="26"/>
      <c r="GSG79" s="26"/>
      <c r="GSH79" s="26"/>
      <c r="GSI79" s="26"/>
      <c r="GSJ79" s="26"/>
      <c r="GSK79" s="26"/>
      <c r="GSL79" s="26"/>
      <c r="GSM79" s="26"/>
      <c r="GSN79" s="26"/>
      <c r="GSO79" s="26"/>
      <c r="GSP79" s="26"/>
      <c r="GSQ79" s="26"/>
      <c r="GSR79" s="26"/>
      <c r="GSS79" s="26"/>
      <c r="GST79" s="26"/>
      <c r="GSU79" s="26"/>
      <c r="GSV79" s="26"/>
      <c r="GSW79" s="26"/>
      <c r="GSX79" s="26"/>
      <c r="GSY79" s="26"/>
      <c r="GSZ79" s="26"/>
      <c r="GTA79" s="26"/>
      <c r="GTB79" s="26"/>
      <c r="GTC79" s="26"/>
      <c r="GTD79" s="26"/>
      <c r="GTE79" s="26"/>
      <c r="GTF79" s="26"/>
      <c r="GTG79" s="26"/>
      <c r="GTH79" s="26"/>
      <c r="GTI79" s="26"/>
      <c r="GTJ79" s="26"/>
      <c r="GTK79" s="26"/>
      <c r="GTL79" s="26"/>
      <c r="GTM79" s="26"/>
      <c r="GTN79" s="26"/>
      <c r="GTO79" s="26"/>
      <c r="GTP79" s="26"/>
      <c r="GTQ79" s="26"/>
      <c r="GTR79" s="26"/>
      <c r="GTS79" s="26"/>
      <c r="GTT79" s="26"/>
      <c r="GTU79" s="26"/>
      <c r="GTV79" s="26"/>
      <c r="GTW79" s="26"/>
      <c r="GTX79" s="26"/>
      <c r="GTY79" s="26"/>
      <c r="GTZ79" s="26"/>
      <c r="GUA79" s="26"/>
      <c r="GUB79" s="26"/>
      <c r="GUC79" s="26"/>
      <c r="GUD79" s="26"/>
      <c r="GUE79" s="26"/>
      <c r="GUF79" s="26"/>
      <c r="GUG79" s="26"/>
      <c r="GUH79" s="26"/>
      <c r="GUI79" s="26"/>
      <c r="GUJ79" s="26"/>
      <c r="GUK79" s="26"/>
      <c r="GUL79" s="26"/>
      <c r="GUM79" s="26"/>
      <c r="GUN79" s="26"/>
      <c r="GUO79" s="26"/>
      <c r="GUP79" s="26"/>
      <c r="GUQ79" s="26"/>
      <c r="GUR79" s="26"/>
      <c r="GUS79" s="26"/>
      <c r="GUT79" s="26"/>
      <c r="GUU79" s="26"/>
      <c r="GUV79" s="26"/>
      <c r="GUW79" s="26"/>
      <c r="GUX79" s="26"/>
      <c r="GUY79" s="26"/>
      <c r="GUZ79" s="26"/>
      <c r="GVA79" s="26"/>
      <c r="GVB79" s="26"/>
      <c r="GVC79" s="26"/>
      <c r="GVD79" s="26"/>
      <c r="GVE79" s="26"/>
      <c r="GVF79" s="26"/>
      <c r="GVG79" s="26"/>
      <c r="GVH79" s="26"/>
      <c r="GVI79" s="26"/>
      <c r="GVJ79" s="26"/>
      <c r="GVK79" s="26"/>
      <c r="GVL79" s="26"/>
      <c r="GVM79" s="26"/>
      <c r="GVN79" s="26"/>
      <c r="GVO79" s="26"/>
      <c r="GVP79" s="26"/>
      <c r="GVQ79" s="26"/>
      <c r="GVR79" s="26"/>
      <c r="GVS79" s="26"/>
      <c r="GVT79" s="26"/>
      <c r="GVU79" s="26"/>
      <c r="GVV79" s="26"/>
      <c r="GVW79" s="26"/>
      <c r="GVX79" s="26"/>
      <c r="GVY79" s="26"/>
      <c r="GVZ79" s="26"/>
      <c r="GWA79" s="26"/>
      <c r="GWB79" s="26"/>
      <c r="GWC79" s="26"/>
      <c r="GWD79" s="26"/>
      <c r="GWE79" s="26"/>
      <c r="GWF79" s="26"/>
      <c r="GWG79" s="26"/>
      <c r="GWH79" s="26"/>
      <c r="GWI79" s="26"/>
      <c r="GWJ79" s="26"/>
      <c r="GWK79" s="26"/>
      <c r="GWL79" s="26"/>
      <c r="GWM79" s="26"/>
      <c r="GWN79" s="26"/>
      <c r="GWO79" s="26"/>
      <c r="GWP79" s="26"/>
      <c r="GWQ79" s="26"/>
      <c r="GWR79" s="26"/>
      <c r="GWS79" s="26"/>
      <c r="GWT79" s="26"/>
      <c r="GWU79" s="26"/>
      <c r="GWV79" s="26"/>
      <c r="GWW79" s="26"/>
      <c r="GWX79" s="26"/>
      <c r="GWY79" s="26"/>
      <c r="GWZ79" s="26"/>
      <c r="GXA79" s="26"/>
      <c r="GXB79" s="26"/>
      <c r="GXC79" s="26"/>
      <c r="GXD79" s="26"/>
      <c r="GXE79" s="26"/>
      <c r="GXF79" s="26"/>
      <c r="GXG79" s="26"/>
      <c r="GXH79" s="26"/>
      <c r="GXI79" s="26"/>
      <c r="GXJ79" s="26"/>
      <c r="GXK79" s="26"/>
      <c r="GXL79" s="26"/>
      <c r="GXM79" s="26"/>
      <c r="GXN79" s="26"/>
      <c r="GXO79" s="26"/>
      <c r="GXP79" s="26"/>
      <c r="GXQ79" s="26"/>
      <c r="GXR79" s="26"/>
      <c r="GXS79" s="26"/>
      <c r="GXT79" s="26"/>
      <c r="GXU79" s="26"/>
      <c r="GXV79" s="26"/>
      <c r="GXW79" s="26"/>
      <c r="GXX79" s="26"/>
      <c r="GXY79" s="26"/>
      <c r="GXZ79" s="26"/>
      <c r="GYA79" s="26"/>
      <c r="GYB79" s="26"/>
      <c r="GYC79" s="26"/>
      <c r="GYD79" s="26"/>
      <c r="GYE79" s="26"/>
      <c r="GYF79" s="26"/>
      <c r="GYG79" s="26"/>
      <c r="GYH79" s="26"/>
      <c r="GYI79" s="26"/>
      <c r="GYJ79" s="26"/>
      <c r="GYK79" s="26"/>
      <c r="GYL79" s="26"/>
      <c r="GYM79" s="26"/>
      <c r="GYN79" s="26"/>
      <c r="GYO79" s="26"/>
      <c r="GYP79" s="26"/>
      <c r="GYQ79" s="26"/>
      <c r="GYR79" s="26"/>
      <c r="GYS79" s="26"/>
      <c r="GYT79" s="26"/>
      <c r="GYU79" s="26"/>
      <c r="GYV79" s="26"/>
      <c r="GYW79" s="26"/>
      <c r="GYX79" s="26"/>
      <c r="GYY79" s="26"/>
      <c r="GYZ79" s="26"/>
      <c r="GZA79" s="26"/>
      <c r="GZB79" s="26"/>
      <c r="GZC79" s="26"/>
      <c r="GZD79" s="26"/>
      <c r="GZE79" s="26"/>
      <c r="GZF79" s="26"/>
      <c r="GZG79" s="26"/>
      <c r="GZH79" s="26"/>
      <c r="GZI79" s="26"/>
      <c r="GZJ79" s="26"/>
      <c r="GZK79" s="26"/>
      <c r="GZL79" s="26"/>
      <c r="GZM79" s="26"/>
      <c r="GZN79" s="26"/>
      <c r="GZO79" s="26"/>
      <c r="GZP79" s="26"/>
      <c r="GZQ79" s="26"/>
      <c r="GZR79" s="26"/>
      <c r="GZS79" s="26"/>
      <c r="GZT79" s="26"/>
      <c r="GZU79" s="26"/>
      <c r="GZV79" s="26"/>
      <c r="GZW79" s="26"/>
      <c r="GZX79" s="26"/>
      <c r="GZY79" s="26"/>
      <c r="GZZ79" s="26"/>
      <c r="HAA79" s="26"/>
      <c r="HAB79" s="26"/>
      <c r="HAC79" s="26"/>
      <c r="HAD79" s="26"/>
      <c r="HAE79" s="26"/>
      <c r="HAF79" s="26"/>
      <c r="HAG79" s="26"/>
      <c r="HAH79" s="26"/>
      <c r="HAI79" s="26"/>
      <c r="HAJ79" s="26"/>
      <c r="HAK79" s="26"/>
      <c r="HAL79" s="26"/>
      <c r="HAM79" s="26"/>
      <c r="HAN79" s="26"/>
      <c r="HAO79" s="26"/>
      <c r="HAP79" s="26"/>
      <c r="HAQ79" s="26"/>
      <c r="HAR79" s="26"/>
      <c r="HAS79" s="26"/>
      <c r="HAT79" s="26"/>
      <c r="HAU79" s="26"/>
      <c r="HAV79" s="26"/>
      <c r="HAW79" s="26"/>
      <c r="HAX79" s="26"/>
      <c r="HAY79" s="26"/>
      <c r="HAZ79" s="26"/>
      <c r="HBA79" s="26"/>
      <c r="HBB79" s="26"/>
      <c r="HBC79" s="26"/>
      <c r="HBD79" s="26"/>
      <c r="HBE79" s="26"/>
      <c r="HBF79" s="26"/>
      <c r="HBG79" s="26"/>
      <c r="HBH79" s="26"/>
      <c r="HBI79" s="26"/>
      <c r="HBJ79" s="26"/>
      <c r="HBK79" s="26"/>
      <c r="HBL79" s="26"/>
      <c r="HBM79" s="26"/>
      <c r="HBN79" s="26"/>
      <c r="HBO79" s="26"/>
      <c r="HBP79" s="26"/>
      <c r="HBQ79" s="26"/>
      <c r="HBR79" s="26"/>
      <c r="HBS79" s="26"/>
      <c r="HBT79" s="26"/>
      <c r="HBU79" s="26"/>
      <c r="HBV79" s="26"/>
      <c r="HBW79" s="26"/>
      <c r="HBX79" s="26"/>
      <c r="HBY79" s="26"/>
      <c r="HBZ79" s="26"/>
      <c r="HCA79" s="26"/>
      <c r="HCB79" s="26"/>
      <c r="HCC79" s="26"/>
      <c r="HCD79" s="26"/>
      <c r="HCE79" s="26"/>
      <c r="HCF79" s="26"/>
      <c r="HCG79" s="26"/>
      <c r="HCH79" s="26"/>
      <c r="HCI79" s="26"/>
      <c r="HCJ79" s="26"/>
      <c r="HCK79" s="26"/>
      <c r="HCL79" s="26"/>
      <c r="HCM79" s="26"/>
      <c r="HCN79" s="26"/>
      <c r="HCO79" s="26"/>
      <c r="HCP79" s="26"/>
      <c r="HCQ79" s="26"/>
      <c r="HCR79" s="26"/>
      <c r="HCS79" s="26"/>
      <c r="HCT79" s="26"/>
      <c r="HCU79" s="26"/>
      <c r="HCV79" s="26"/>
      <c r="HCW79" s="26"/>
      <c r="HCX79" s="26"/>
      <c r="HCY79" s="26"/>
      <c r="HCZ79" s="26"/>
      <c r="HDA79" s="26"/>
      <c r="HDB79" s="26"/>
      <c r="HDC79" s="26"/>
      <c r="HDD79" s="26"/>
      <c r="HDE79" s="26"/>
      <c r="HDF79" s="26"/>
      <c r="HDG79" s="26"/>
      <c r="HDH79" s="26"/>
      <c r="HDI79" s="26"/>
      <c r="HDJ79" s="26"/>
      <c r="HDK79" s="26"/>
      <c r="HDL79" s="26"/>
      <c r="HDM79" s="26"/>
      <c r="HDN79" s="26"/>
      <c r="HDO79" s="26"/>
      <c r="HDP79" s="26"/>
      <c r="HDQ79" s="26"/>
      <c r="HDR79" s="26"/>
      <c r="HDS79" s="26"/>
      <c r="HDT79" s="26"/>
      <c r="HDU79" s="26"/>
      <c r="HDV79" s="26"/>
      <c r="HDW79" s="26"/>
      <c r="HDX79" s="26"/>
      <c r="HDY79" s="26"/>
      <c r="HDZ79" s="26"/>
      <c r="HEA79" s="26"/>
      <c r="HEB79" s="26"/>
      <c r="HEC79" s="26"/>
      <c r="HED79" s="26"/>
      <c r="HEE79" s="26"/>
      <c r="HEF79" s="26"/>
      <c r="HEG79" s="26"/>
      <c r="HEH79" s="26"/>
      <c r="HEI79" s="26"/>
      <c r="HEJ79" s="26"/>
      <c r="HEK79" s="26"/>
      <c r="HEL79" s="26"/>
      <c r="HEM79" s="26"/>
      <c r="HEN79" s="26"/>
      <c r="HEO79" s="26"/>
      <c r="HEP79" s="26"/>
      <c r="HEQ79" s="26"/>
      <c r="HER79" s="26"/>
      <c r="HES79" s="26"/>
      <c r="HET79" s="26"/>
      <c r="HEU79" s="26"/>
      <c r="HEV79" s="26"/>
      <c r="HEW79" s="26"/>
      <c r="HEX79" s="26"/>
      <c r="HEY79" s="26"/>
      <c r="HEZ79" s="26"/>
      <c r="HFA79" s="26"/>
      <c r="HFB79" s="26"/>
      <c r="HFC79" s="26"/>
      <c r="HFD79" s="26"/>
      <c r="HFE79" s="26"/>
      <c r="HFF79" s="26"/>
      <c r="HFG79" s="26"/>
      <c r="HFH79" s="26"/>
      <c r="HFI79" s="26"/>
      <c r="HFJ79" s="26"/>
      <c r="HFK79" s="26"/>
      <c r="HFL79" s="26"/>
      <c r="HFM79" s="26"/>
      <c r="HFN79" s="26"/>
      <c r="HFO79" s="26"/>
      <c r="HFP79" s="26"/>
      <c r="HFQ79" s="26"/>
      <c r="HFR79" s="26"/>
      <c r="HFS79" s="26"/>
      <c r="HFT79" s="26"/>
      <c r="HFU79" s="26"/>
      <c r="HFV79" s="26"/>
      <c r="HFW79" s="26"/>
      <c r="HFX79" s="26"/>
      <c r="HFY79" s="26"/>
      <c r="HFZ79" s="26"/>
      <c r="HGA79" s="26"/>
      <c r="HGB79" s="26"/>
      <c r="HGC79" s="26"/>
      <c r="HGD79" s="26"/>
      <c r="HGE79" s="26"/>
      <c r="HGF79" s="26"/>
      <c r="HGG79" s="26"/>
      <c r="HGH79" s="26"/>
      <c r="HGI79" s="26"/>
      <c r="HGJ79" s="26"/>
      <c r="HGK79" s="26"/>
      <c r="HGL79" s="26"/>
      <c r="HGM79" s="26"/>
      <c r="HGN79" s="26"/>
      <c r="HGO79" s="26"/>
      <c r="HGP79" s="26"/>
      <c r="HGQ79" s="26"/>
      <c r="HGR79" s="26"/>
      <c r="HGS79" s="26"/>
      <c r="HGT79" s="26"/>
      <c r="HGU79" s="26"/>
      <c r="HGV79" s="26"/>
      <c r="HGW79" s="26"/>
      <c r="HGX79" s="26"/>
      <c r="HGY79" s="26"/>
      <c r="HGZ79" s="26"/>
      <c r="HHA79" s="26"/>
      <c r="HHB79" s="26"/>
      <c r="HHC79" s="26"/>
      <c r="HHD79" s="26"/>
      <c r="HHE79" s="26"/>
      <c r="HHF79" s="26"/>
      <c r="HHG79" s="26"/>
      <c r="HHH79" s="26"/>
      <c r="HHI79" s="26"/>
      <c r="HHJ79" s="26"/>
      <c r="HHK79" s="26"/>
      <c r="HHL79" s="26"/>
      <c r="HHM79" s="26"/>
      <c r="HHN79" s="26"/>
      <c r="HHO79" s="26"/>
      <c r="HHP79" s="26"/>
      <c r="HHQ79" s="26"/>
      <c r="HHR79" s="26"/>
      <c r="HHS79" s="26"/>
      <c r="HHT79" s="26"/>
      <c r="HHU79" s="26"/>
      <c r="HHV79" s="26"/>
      <c r="HHW79" s="26"/>
      <c r="HHX79" s="26"/>
      <c r="HHY79" s="26"/>
      <c r="HHZ79" s="26"/>
      <c r="HIA79" s="26"/>
      <c r="HIB79" s="26"/>
      <c r="HIC79" s="26"/>
      <c r="HID79" s="26"/>
      <c r="HIE79" s="26"/>
      <c r="HIF79" s="26"/>
      <c r="HIG79" s="26"/>
      <c r="HIH79" s="26"/>
      <c r="HII79" s="26"/>
      <c r="HIJ79" s="26"/>
      <c r="HIK79" s="26"/>
      <c r="HIL79" s="26"/>
      <c r="HIM79" s="26"/>
      <c r="HIN79" s="26"/>
      <c r="HIO79" s="26"/>
      <c r="HIP79" s="26"/>
      <c r="HIQ79" s="26"/>
      <c r="HIR79" s="26"/>
      <c r="HIS79" s="26"/>
      <c r="HIT79" s="26"/>
      <c r="HIU79" s="26"/>
      <c r="HIV79" s="26"/>
      <c r="HIW79" s="26"/>
      <c r="HIX79" s="26"/>
      <c r="HIY79" s="26"/>
      <c r="HIZ79" s="26"/>
      <c r="HJA79" s="26"/>
      <c r="HJB79" s="26"/>
      <c r="HJC79" s="26"/>
      <c r="HJD79" s="26"/>
      <c r="HJE79" s="26"/>
      <c r="HJF79" s="26"/>
      <c r="HJG79" s="26"/>
      <c r="HJH79" s="26"/>
      <c r="HJI79" s="26"/>
      <c r="HJJ79" s="26"/>
      <c r="HJK79" s="26"/>
      <c r="HJL79" s="26"/>
      <c r="HJM79" s="26"/>
      <c r="HJN79" s="26"/>
      <c r="HJO79" s="26"/>
      <c r="HJP79" s="26"/>
      <c r="HJQ79" s="26"/>
      <c r="HJR79" s="26"/>
      <c r="HJS79" s="26"/>
      <c r="HJT79" s="26"/>
      <c r="HJU79" s="26"/>
      <c r="HJV79" s="26"/>
      <c r="HJW79" s="26"/>
      <c r="HJX79" s="26"/>
      <c r="HJY79" s="26"/>
      <c r="HJZ79" s="26"/>
      <c r="HKA79" s="26"/>
      <c r="HKB79" s="26"/>
      <c r="HKC79" s="26"/>
      <c r="HKD79" s="26"/>
      <c r="HKE79" s="26"/>
      <c r="HKF79" s="26"/>
      <c r="HKG79" s="26"/>
      <c r="HKH79" s="26"/>
      <c r="HKI79" s="26"/>
      <c r="HKJ79" s="26"/>
      <c r="HKK79" s="26"/>
      <c r="HKL79" s="26"/>
      <c r="HKM79" s="26"/>
      <c r="HKN79" s="26"/>
      <c r="HKO79" s="26"/>
      <c r="HKP79" s="26"/>
      <c r="HKQ79" s="26"/>
      <c r="HKR79" s="26"/>
      <c r="HKS79" s="26"/>
      <c r="HKT79" s="26"/>
      <c r="HKU79" s="26"/>
      <c r="HKV79" s="26"/>
      <c r="HKW79" s="26"/>
      <c r="HKX79" s="26"/>
      <c r="HKY79" s="26"/>
      <c r="HKZ79" s="26"/>
      <c r="HLA79" s="26"/>
      <c r="HLB79" s="26"/>
      <c r="HLC79" s="26"/>
      <c r="HLD79" s="26"/>
      <c r="HLE79" s="26"/>
      <c r="HLF79" s="26"/>
      <c r="HLG79" s="26"/>
      <c r="HLH79" s="26"/>
      <c r="HLI79" s="26"/>
      <c r="HLJ79" s="26"/>
      <c r="HLK79" s="26"/>
      <c r="HLL79" s="26"/>
      <c r="HLM79" s="26"/>
      <c r="HLN79" s="26"/>
      <c r="HLO79" s="26"/>
      <c r="HLP79" s="26"/>
      <c r="HLQ79" s="26"/>
      <c r="HLR79" s="26"/>
      <c r="HLS79" s="26"/>
      <c r="HLT79" s="26"/>
      <c r="HLU79" s="26"/>
      <c r="HLV79" s="26"/>
      <c r="HLW79" s="26"/>
      <c r="HLX79" s="26"/>
      <c r="HLY79" s="26"/>
      <c r="HLZ79" s="26"/>
      <c r="HMA79" s="26"/>
      <c r="HMB79" s="26"/>
      <c r="HMC79" s="26"/>
      <c r="HMD79" s="26"/>
      <c r="HME79" s="26"/>
      <c r="HMF79" s="26"/>
      <c r="HMG79" s="26"/>
      <c r="HMH79" s="26"/>
      <c r="HMI79" s="26"/>
      <c r="HMJ79" s="26"/>
      <c r="HMK79" s="26"/>
      <c r="HML79" s="26"/>
      <c r="HMM79" s="26"/>
      <c r="HMN79" s="26"/>
      <c r="HMO79" s="26"/>
      <c r="HMP79" s="26"/>
      <c r="HMQ79" s="26"/>
      <c r="HMR79" s="26"/>
      <c r="HMS79" s="26"/>
      <c r="HMT79" s="26"/>
      <c r="HMU79" s="26"/>
      <c r="HMV79" s="26"/>
      <c r="HMW79" s="26"/>
      <c r="HMX79" s="26"/>
      <c r="HMY79" s="26"/>
      <c r="HMZ79" s="26"/>
      <c r="HNA79" s="26"/>
      <c r="HNB79" s="26"/>
      <c r="HNC79" s="26"/>
      <c r="HND79" s="26"/>
      <c r="HNE79" s="26"/>
      <c r="HNF79" s="26"/>
      <c r="HNG79" s="26"/>
      <c r="HNH79" s="26"/>
      <c r="HNI79" s="26"/>
      <c r="HNJ79" s="26"/>
      <c r="HNK79" s="26"/>
      <c r="HNL79" s="26"/>
      <c r="HNM79" s="26"/>
      <c r="HNN79" s="26"/>
      <c r="HNO79" s="26"/>
      <c r="HNP79" s="26"/>
      <c r="HNQ79" s="26"/>
      <c r="HNR79" s="26"/>
      <c r="HNS79" s="26"/>
      <c r="HNT79" s="26"/>
      <c r="HNU79" s="26"/>
      <c r="HNV79" s="26"/>
      <c r="HNW79" s="26"/>
      <c r="HNX79" s="26"/>
      <c r="HNY79" s="26"/>
      <c r="HNZ79" s="26"/>
      <c r="HOA79" s="26"/>
      <c r="HOB79" s="26"/>
      <c r="HOC79" s="26"/>
      <c r="HOD79" s="26"/>
      <c r="HOE79" s="26"/>
      <c r="HOF79" s="26"/>
      <c r="HOG79" s="26"/>
      <c r="HOH79" s="26"/>
      <c r="HOI79" s="26"/>
      <c r="HOJ79" s="26"/>
      <c r="HOK79" s="26"/>
      <c r="HOL79" s="26"/>
      <c r="HOM79" s="26"/>
      <c r="HON79" s="26"/>
      <c r="HOO79" s="26"/>
      <c r="HOP79" s="26"/>
      <c r="HOQ79" s="26"/>
      <c r="HOR79" s="26"/>
      <c r="HOS79" s="26"/>
      <c r="HOT79" s="26"/>
      <c r="HOU79" s="26"/>
      <c r="HOV79" s="26"/>
      <c r="HOW79" s="26"/>
      <c r="HOX79" s="26"/>
      <c r="HOY79" s="26"/>
      <c r="HOZ79" s="26"/>
      <c r="HPA79" s="26"/>
      <c r="HPB79" s="26"/>
      <c r="HPC79" s="26"/>
      <c r="HPD79" s="26"/>
      <c r="HPE79" s="26"/>
      <c r="HPF79" s="26"/>
      <c r="HPG79" s="26"/>
      <c r="HPH79" s="26"/>
      <c r="HPI79" s="26"/>
      <c r="HPJ79" s="26"/>
      <c r="HPK79" s="26"/>
      <c r="HPL79" s="26"/>
      <c r="HPM79" s="26"/>
      <c r="HPN79" s="26"/>
      <c r="HPO79" s="26"/>
      <c r="HPP79" s="26"/>
      <c r="HPQ79" s="26"/>
      <c r="HPR79" s="26"/>
      <c r="HPS79" s="26"/>
      <c r="HPT79" s="26"/>
      <c r="HPU79" s="26"/>
      <c r="HPV79" s="26"/>
      <c r="HPW79" s="26"/>
      <c r="HPX79" s="26"/>
      <c r="HPY79" s="26"/>
      <c r="HPZ79" s="26"/>
      <c r="HQA79" s="26"/>
      <c r="HQB79" s="26"/>
      <c r="HQC79" s="26"/>
      <c r="HQD79" s="26"/>
      <c r="HQE79" s="26"/>
      <c r="HQF79" s="26"/>
      <c r="HQG79" s="26"/>
      <c r="HQH79" s="26"/>
      <c r="HQI79" s="26"/>
      <c r="HQJ79" s="26"/>
      <c r="HQK79" s="26"/>
      <c r="HQL79" s="26"/>
      <c r="HQM79" s="26"/>
      <c r="HQN79" s="26"/>
      <c r="HQO79" s="26"/>
      <c r="HQP79" s="26"/>
      <c r="HQQ79" s="26"/>
      <c r="HQR79" s="26"/>
      <c r="HQS79" s="26"/>
      <c r="HQT79" s="26"/>
      <c r="HQU79" s="26"/>
      <c r="HQV79" s="26"/>
      <c r="HQW79" s="26"/>
      <c r="HQX79" s="26"/>
      <c r="HQY79" s="26"/>
      <c r="HQZ79" s="26"/>
      <c r="HRA79" s="26"/>
      <c r="HRB79" s="26"/>
      <c r="HRC79" s="26"/>
      <c r="HRD79" s="26"/>
      <c r="HRE79" s="26"/>
      <c r="HRF79" s="26"/>
      <c r="HRG79" s="26"/>
      <c r="HRH79" s="26"/>
      <c r="HRI79" s="26"/>
      <c r="HRJ79" s="26"/>
      <c r="HRK79" s="26"/>
      <c r="HRL79" s="26"/>
      <c r="HRM79" s="26"/>
      <c r="HRN79" s="26"/>
      <c r="HRO79" s="26"/>
      <c r="HRP79" s="26"/>
      <c r="HRQ79" s="26"/>
      <c r="HRR79" s="26"/>
      <c r="HRS79" s="26"/>
      <c r="HRT79" s="26"/>
      <c r="HRU79" s="26"/>
      <c r="HRV79" s="26"/>
      <c r="HRW79" s="26"/>
      <c r="HRX79" s="26"/>
      <c r="HRY79" s="26"/>
      <c r="HRZ79" s="26"/>
      <c r="HSA79" s="26"/>
      <c r="HSB79" s="26"/>
      <c r="HSC79" s="26"/>
      <c r="HSD79" s="26"/>
      <c r="HSE79" s="26"/>
      <c r="HSF79" s="26"/>
      <c r="HSG79" s="26"/>
      <c r="HSH79" s="26"/>
      <c r="HSI79" s="26"/>
      <c r="HSJ79" s="26"/>
      <c r="HSK79" s="26"/>
      <c r="HSL79" s="26"/>
      <c r="HSM79" s="26"/>
      <c r="HSN79" s="26"/>
      <c r="HSO79" s="26"/>
      <c r="HSP79" s="26"/>
      <c r="HSQ79" s="26"/>
      <c r="HSR79" s="26"/>
      <c r="HSS79" s="26"/>
      <c r="HST79" s="26"/>
      <c r="HSU79" s="26"/>
      <c r="HSV79" s="26"/>
      <c r="HSW79" s="26"/>
      <c r="HSX79" s="26"/>
      <c r="HSY79" s="26"/>
      <c r="HSZ79" s="26"/>
      <c r="HTA79" s="26"/>
      <c r="HTB79" s="26"/>
      <c r="HTC79" s="26"/>
      <c r="HTD79" s="26"/>
      <c r="HTE79" s="26"/>
      <c r="HTF79" s="26"/>
      <c r="HTG79" s="26"/>
      <c r="HTH79" s="26"/>
      <c r="HTI79" s="26"/>
      <c r="HTJ79" s="26"/>
      <c r="HTK79" s="26"/>
      <c r="HTL79" s="26"/>
      <c r="HTM79" s="26"/>
      <c r="HTN79" s="26"/>
      <c r="HTO79" s="26"/>
      <c r="HTP79" s="26"/>
      <c r="HTQ79" s="26"/>
      <c r="HTR79" s="26"/>
      <c r="HTS79" s="26"/>
      <c r="HTT79" s="26"/>
      <c r="HTU79" s="26"/>
      <c r="HTV79" s="26"/>
      <c r="HTW79" s="26"/>
      <c r="HTX79" s="26"/>
      <c r="HTY79" s="26"/>
      <c r="HTZ79" s="26"/>
      <c r="HUA79" s="26"/>
      <c r="HUB79" s="26"/>
      <c r="HUC79" s="26"/>
      <c r="HUD79" s="26"/>
      <c r="HUE79" s="26"/>
      <c r="HUF79" s="26"/>
      <c r="HUG79" s="26"/>
      <c r="HUH79" s="26"/>
      <c r="HUI79" s="26"/>
      <c r="HUJ79" s="26"/>
      <c r="HUK79" s="26"/>
      <c r="HUL79" s="26"/>
      <c r="HUM79" s="26"/>
      <c r="HUN79" s="26"/>
      <c r="HUO79" s="26"/>
      <c r="HUP79" s="26"/>
      <c r="HUQ79" s="26"/>
      <c r="HUR79" s="26"/>
      <c r="HUS79" s="26"/>
      <c r="HUT79" s="26"/>
      <c r="HUU79" s="26"/>
      <c r="HUV79" s="26"/>
      <c r="HUW79" s="26"/>
      <c r="HUX79" s="26"/>
      <c r="HUY79" s="26"/>
      <c r="HUZ79" s="26"/>
      <c r="HVA79" s="26"/>
      <c r="HVB79" s="26"/>
      <c r="HVC79" s="26"/>
      <c r="HVD79" s="26"/>
      <c r="HVE79" s="26"/>
      <c r="HVF79" s="26"/>
      <c r="HVG79" s="26"/>
      <c r="HVH79" s="26"/>
      <c r="HVI79" s="26"/>
      <c r="HVJ79" s="26"/>
      <c r="HVK79" s="26"/>
      <c r="HVL79" s="26"/>
      <c r="HVM79" s="26"/>
      <c r="HVN79" s="26"/>
      <c r="HVO79" s="26"/>
      <c r="HVP79" s="26"/>
      <c r="HVQ79" s="26"/>
      <c r="HVR79" s="26"/>
      <c r="HVS79" s="26"/>
      <c r="HVT79" s="26"/>
      <c r="HVU79" s="26"/>
      <c r="HVV79" s="26"/>
      <c r="HVW79" s="26"/>
      <c r="HVX79" s="26"/>
      <c r="HVY79" s="26"/>
      <c r="HVZ79" s="26"/>
      <c r="HWA79" s="26"/>
      <c r="HWB79" s="26"/>
      <c r="HWC79" s="26"/>
      <c r="HWD79" s="26"/>
      <c r="HWE79" s="26"/>
      <c r="HWF79" s="26"/>
      <c r="HWG79" s="26"/>
      <c r="HWH79" s="26"/>
      <c r="HWI79" s="26"/>
      <c r="HWJ79" s="26"/>
      <c r="HWK79" s="26"/>
      <c r="HWL79" s="26"/>
      <c r="HWM79" s="26"/>
      <c r="HWN79" s="26"/>
      <c r="HWO79" s="26"/>
      <c r="HWP79" s="26"/>
      <c r="HWQ79" s="26"/>
      <c r="HWR79" s="26"/>
      <c r="HWS79" s="26"/>
      <c r="HWT79" s="26"/>
      <c r="HWU79" s="26"/>
      <c r="HWV79" s="26"/>
      <c r="HWW79" s="26"/>
      <c r="HWX79" s="26"/>
      <c r="HWY79" s="26"/>
      <c r="HWZ79" s="26"/>
      <c r="HXA79" s="26"/>
      <c r="HXB79" s="26"/>
      <c r="HXC79" s="26"/>
      <c r="HXD79" s="26"/>
      <c r="HXE79" s="26"/>
      <c r="HXF79" s="26"/>
      <c r="HXG79" s="26"/>
      <c r="HXH79" s="26"/>
      <c r="HXI79" s="26"/>
      <c r="HXJ79" s="26"/>
      <c r="HXK79" s="26"/>
      <c r="HXL79" s="26"/>
      <c r="HXM79" s="26"/>
      <c r="HXN79" s="26"/>
      <c r="HXO79" s="26"/>
      <c r="HXP79" s="26"/>
      <c r="HXQ79" s="26"/>
      <c r="HXR79" s="26"/>
      <c r="HXS79" s="26"/>
      <c r="HXT79" s="26"/>
      <c r="HXU79" s="26"/>
      <c r="HXV79" s="26"/>
      <c r="HXW79" s="26"/>
      <c r="HXX79" s="26"/>
      <c r="HXY79" s="26"/>
      <c r="HXZ79" s="26"/>
      <c r="HYA79" s="26"/>
      <c r="HYB79" s="26"/>
      <c r="HYC79" s="26"/>
      <c r="HYD79" s="26"/>
      <c r="HYE79" s="26"/>
      <c r="HYF79" s="26"/>
      <c r="HYG79" s="26"/>
      <c r="HYH79" s="26"/>
      <c r="HYI79" s="26"/>
      <c r="HYJ79" s="26"/>
      <c r="HYK79" s="26"/>
      <c r="HYL79" s="26"/>
      <c r="HYM79" s="26"/>
      <c r="HYN79" s="26"/>
      <c r="HYO79" s="26"/>
      <c r="HYP79" s="26"/>
      <c r="HYQ79" s="26"/>
      <c r="HYR79" s="26"/>
      <c r="HYS79" s="26"/>
      <c r="HYT79" s="26"/>
      <c r="HYU79" s="26"/>
      <c r="HYV79" s="26"/>
      <c r="HYW79" s="26"/>
      <c r="HYX79" s="26"/>
      <c r="HYY79" s="26"/>
      <c r="HYZ79" s="26"/>
      <c r="HZA79" s="26"/>
      <c r="HZB79" s="26"/>
      <c r="HZC79" s="26"/>
      <c r="HZD79" s="26"/>
      <c r="HZE79" s="26"/>
      <c r="HZF79" s="26"/>
      <c r="HZG79" s="26"/>
      <c r="HZH79" s="26"/>
      <c r="HZI79" s="26"/>
      <c r="HZJ79" s="26"/>
      <c r="HZK79" s="26"/>
      <c r="HZL79" s="26"/>
      <c r="HZM79" s="26"/>
      <c r="HZN79" s="26"/>
      <c r="HZO79" s="26"/>
      <c r="HZP79" s="26"/>
      <c r="HZQ79" s="26"/>
      <c r="HZR79" s="26"/>
      <c r="HZS79" s="26"/>
      <c r="HZT79" s="26"/>
      <c r="HZU79" s="26"/>
      <c r="HZV79" s="26"/>
      <c r="HZW79" s="26"/>
      <c r="HZX79" s="26"/>
      <c r="HZY79" s="26"/>
      <c r="HZZ79" s="26"/>
      <c r="IAA79" s="26"/>
      <c r="IAB79" s="26"/>
      <c r="IAC79" s="26"/>
      <c r="IAD79" s="26"/>
      <c r="IAE79" s="26"/>
      <c r="IAF79" s="26"/>
      <c r="IAG79" s="26"/>
      <c r="IAH79" s="26"/>
      <c r="IAI79" s="26"/>
      <c r="IAJ79" s="26"/>
      <c r="IAK79" s="26"/>
      <c r="IAL79" s="26"/>
      <c r="IAM79" s="26"/>
      <c r="IAN79" s="26"/>
      <c r="IAO79" s="26"/>
      <c r="IAP79" s="26"/>
      <c r="IAQ79" s="26"/>
      <c r="IAR79" s="26"/>
      <c r="IAS79" s="26"/>
      <c r="IAT79" s="26"/>
      <c r="IAU79" s="26"/>
      <c r="IAV79" s="26"/>
      <c r="IAW79" s="26"/>
      <c r="IAX79" s="26"/>
      <c r="IAY79" s="26"/>
      <c r="IAZ79" s="26"/>
      <c r="IBA79" s="26"/>
      <c r="IBB79" s="26"/>
      <c r="IBC79" s="26"/>
      <c r="IBD79" s="26"/>
      <c r="IBE79" s="26"/>
      <c r="IBF79" s="26"/>
      <c r="IBG79" s="26"/>
      <c r="IBH79" s="26"/>
      <c r="IBI79" s="26"/>
      <c r="IBJ79" s="26"/>
      <c r="IBK79" s="26"/>
      <c r="IBL79" s="26"/>
      <c r="IBM79" s="26"/>
      <c r="IBN79" s="26"/>
      <c r="IBO79" s="26"/>
      <c r="IBP79" s="26"/>
      <c r="IBQ79" s="26"/>
      <c r="IBR79" s="26"/>
      <c r="IBS79" s="26"/>
      <c r="IBT79" s="26"/>
      <c r="IBU79" s="26"/>
      <c r="IBV79" s="26"/>
      <c r="IBW79" s="26"/>
      <c r="IBX79" s="26"/>
      <c r="IBY79" s="26"/>
      <c r="IBZ79" s="26"/>
      <c r="ICA79" s="26"/>
      <c r="ICB79" s="26"/>
      <c r="ICC79" s="26"/>
      <c r="ICD79" s="26"/>
      <c r="ICE79" s="26"/>
      <c r="ICF79" s="26"/>
      <c r="ICG79" s="26"/>
      <c r="ICH79" s="26"/>
      <c r="ICI79" s="26"/>
      <c r="ICJ79" s="26"/>
      <c r="ICK79" s="26"/>
      <c r="ICL79" s="26"/>
      <c r="ICM79" s="26"/>
      <c r="ICN79" s="26"/>
      <c r="ICO79" s="26"/>
      <c r="ICP79" s="26"/>
      <c r="ICQ79" s="26"/>
      <c r="ICR79" s="26"/>
      <c r="ICS79" s="26"/>
      <c r="ICT79" s="26"/>
      <c r="ICU79" s="26"/>
      <c r="ICV79" s="26"/>
      <c r="ICW79" s="26"/>
      <c r="ICX79" s="26"/>
      <c r="ICY79" s="26"/>
      <c r="ICZ79" s="26"/>
      <c r="IDA79" s="26"/>
      <c r="IDB79" s="26"/>
      <c r="IDC79" s="26"/>
      <c r="IDD79" s="26"/>
      <c r="IDE79" s="26"/>
      <c r="IDF79" s="26"/>
      <c r="IDG79" s="26"/>
      <c r="IDH79" s="26"/>
      <c r="IDI79" s="26"/>
      <c r="IDJ79" s="26"/>
      <c r="IDK79" s="26"/>
      <c r="IDL79" s="26"/>
      <c r="IDM79" s="26"/>
      <c r="IDN79" s="26"/>
      <c r="IDO79" s="26"/>
      <c r="IDP79" s="26"/>
      <c r="IDQ79" s="26"/>
      <c r="IDR79" s="26"/>
      <c r="IDS79" s="26"/>
      <c r="IDT79" s="26"/>
      <c r="IDU79" s="26"/>
      <c r="IDV79" s="26"/>
      <c r="IDW79" s="26"/>
      <c r="IDX79" s="26"/>
      <c r="IDY79" s="26"/>
      <c r="IDZ79" s="26"/>
      <c r="IEA79" s="26"/>
      <c r="IEB79" s="26"/>
      <c r="IEC79" s="26"/>
      <c r="IED79" s="26"/>
      <c r="IEE79" s="26"/>
      <c r="IEF79" s="26"/>
      <c r="IEG79" s="26"/>
      <c r="IEH79" s="26"/>
      <c r="IEI79" s="26"/>
      <c r="IEJ79" s="26"/>
      <c r="IEK79" s="26"/>
      <c r="IEL79" s="26"/>
      <c r="IEM79" s="26"/>
      <c r="IEN79" s="26"/>
      <c r="IEO79" s="26"/>
      <c r="IEP79" s="26"/>
      <c r="IEQ79" s="26"/>
      <c r="IER79" s="26"/>
      <c r="IES79" s="26"/>
      <c r="IET79" s="26"/>
      <c r="IEU79" s="26"/>
      <c r="IEV79" s="26"/>
      <c r="IEW79" s="26"/>
      <c r="IEX79" s="26"/>
      <c r="IEY79" s="26"/>
      <c r="IEZ79" s="26"/>
      <c r="IFA79" s="26"/>
      <c r="IFB79" s="26"/>
      <c r="IFC79" s="26"/>
      <c r="IFD79" s="26"/>
      <c r="IFE79" s="26"/>
      <c r="IFF79" s="26"/>
      <c r="IFG79" s="26"/>
      <c r="IFH79" s="26"/>
      <c r="IFI79" s="26"/>
      <c r="IFJ79" s="26"/>
      <c r="IFK79" s="26"/>
      <c r="IFL79" s="26"/>
      <c r="IFM79" s="26"/>
      <c r="IFN79" s="26"/>
      <c r="IFO79" s="26"/>
      <c r="IFP79" s="26"/>
      <c r="IFQ79" s="26"/>
      <c r="IFR79" s="26"/>
      <c r="IFS79" s="26"/>
      <c r="IFT79" s="26"/>
      <c r="IFU79" s="26"/>
      <c r="IFV79" s="26"/>
      <c r="IFW79" s="26"/>
      <c r="IFX79" s="26"/>
      <c r="IFY79" s="26"/>
      <c r="IFZ79" s="26"/>
      <c r="IGA79" s="26"/>
      <c r="IGB79" s="26"/>
      <c r="IGC79" s="26"/>
      <c r="IGD79" s="26"/>
      <c r="IGE79" s="26"/>
      <c r="IGF79" s="26"/>
      <c r="IGG79" s="26"/>
      <c r="IGH79" s="26"/>
      <c r="IGI79" s="26"/>
      <c r="IGJ79" s="26"/>
      <c r="IGK79" s="26"/>
      <c r="IGL79" s="26"/>
      <c r="IGM79" s="26"/>
      <c r="IGN79" s="26"/>
      <c r="IGO79" s="26"/>
      <c r="IGP79" s="26"/>
      <c r="IGQ79" s="26"/>
      <c r="IGR79" s="26"/>
      <c r="IGS79" s="26"/>
      <c r="IGT79" s="26"/>
      <c r="IGU79" s="26"/>
      <c r="IGV79" s="26"/>
      <c r="IGW79" s="26"/>
      <c r="IGX79" s="26"/>
      <c r="IGY79" s="26"/>
      <c r="IGZ79" s="26"/>
      <c r="IHA79" s="26"/>
      <c r="IHB79" s="26"/>
      <c r="IHC79" s="26"/>
      <c r="IHD79" s="26"/>
      <c r="IHE79" s="26"/>
      <c r="IHF79" s="26"/>
      <c r="IHG79" s="26"/>
      <c r="IHH79" s="26"/>
      <c r="IHI79" s="26"/>
      <c r="IHJ79" s="26"/>
      <c r="IHK79" s="26"/>
      <c r="IHL79" s="26"/>
      <c r="IHM79" s="26"/>
      <c r="IHN79" s="26"/>
      <c r="IHO79" s="26"/>
      <c r="IHP79" s="26"/>
      <c r="IHQ79" s="26"/>
      <c r="IHR79" s="26"/>
      <c r="IHS79" s="26"/>
      <c r="IHT79" s="26"/>
      <c r="IHU79" s="26"/>
      <c r="IHV79" s="26"/>
      <c r="IHW79" s="26"/>
      <c r="IHX79" s="26"/>
      <c r="IHY79" s="26"/>
      <c r="IHZ79" s="26"/>
      <c r="IIA79" s="26"/>
      <c r="IIB79" s="26"/>
      <c r="IIC79" s="26"/>
      <c r="IID79" s="26"/>
      <c r="IIE79" s="26"/>
      <c r="IIF79" s="26"/>
      <c r="IIG79" s="26"/>
      <c r="IIH79" s="26"/>
      <c r="III79" s="26"/>
      <c r="IIJ79" s="26"/>
      <c r="IIK79" s="26"/>
      <c r="IIL79" s="26"/>
      <c r="IIM79" s="26"/>
      <c r="IIN79" s="26"/>
      <c r="IIO79" s="26"/>
      <c r="IIP79" s="26"/>
      <c r="IIQ79" s="26"/>
      <c r="IIR79" s="26"/>
      <c r="IIS79" s="26"/>
      <c r="IIT79" s="26"/>
      <c r="IIU79" s="26"/>
      <c r="IIV79" s="26"/>
      <c r="IIW79" s="26"/>
      <c r="IIX79" s="26"/>
      <c r="IIY79" s="26"/>
      <c r="IIZ79" s="26"/>
      <c r="IJA79" s="26"/>
      <c r="IJB79" s="26"/>
      <c r="IJC79" s="26"/>
      <c r="IJD79" s="26"/>
      <c r="IJE79" s="26"/>
      <c r="IJF79" s="26"/>
      <c r="IJG79" s="26"/>
      <c r="IJH79" s="26"/>
      <c r="IJI79" s="26"/>
      <c r="IJJ79" s="26"/>
      <c r="IJK79" s="26"/>
      <c r="IJL79" s="26"/>
      <c r="IJM79" s="26"/>
      <c r="IJN79" s="26"/>
      <c r="IJO79" s="26"/>
      <c r="IJP79" s="26"/>
      <c r="IJQ79" s="26"/>
      <c r="IJR79" s="26"/>
      <c r="IJS79" s="26"/>
      <c r="IJT79" s="26"/>
      <c r="IJU79" s="26"/>
      <c r="IJV79" s="26"/>
      <c r="IJW79" s="26"/>
      <c r="IJX79" s="26"/>
      <c r="IJY79" s="26"/>
      <c r="IJZ79" s="26"/>
      <c r="IKA79" s="26"/>
      <c r="IKB79" s="26"/>
      <c r="IKC79" s="26"/>
      <c r="IKD79" s="26"/>
      <c r="IKE79" s="26"/>
      <c r="IKF79" s="26"/>
      <c r="IKG79" s="26"/>
      <c r="IKH79" s="26"/>
      <c r="IKI79" s="26"/>
      <c r="IKJ79" s="26"/>
      <c r="IKK79" s="26"/>
      <c r="IKL79" s="26"/>
      <c r="IKM79" s="26"/>
      <c r="IKN79" s="26"/>
      <c r="IKO79" s="26"/>
      <c r="IKP79" s="26"/>
      <c r="IKQ79" s="26"/>
      <c r="IKR79" s="26"/>
      <c r="IKS79" s="26"/>
      <c r="IKT79" s="26"/>
      <c r="IKU79" s="26"/>
      <c r="IKV79" s="26"/>
      <c r="IKW79" s="26"/>
      <c r="IKX79" s="26"/>
      <c r="IKY79" s="26"/>
      <c r="IKZ79" s="26"/>
      <c r="ILA79" s="26"/>
      <c r="ILB79" s="26"/>
      <c r="ILC79" s="26"/>
      <c r="ILD79" s="26"/>
      <c r="ILE79" s="26"/>
      <c r="ILF79" s="26"/>
      <c r="ILG79" s="26"/>
      <c r="ILH79" s="26"/>
      <c r="ILI79" s="26"/>
      <c r="ILJ79" s="26"/>
      <c r="ILK79" s="26"/>
      <c r="ILL79" s="26"/>
      <c r="ILM79" s="26"/>
      <c r="ILN79" s="26"/>
      <c r="ILO79" s="26"/>
      <c r="ILP79" s="26"/>
      <c r="ILQ79" s="26"/>
      <c r="ILR79" s="26"/>
      <c r="ILS79" s="26"/>
      <c r="ILT79" s="26"/>
      <c r="ILU79" s="26"/>
      <c r="ILV79" s="26"/>
      <c r="ILW79" s="26"/>
      <c r="ILX79" s="26"/>
      <c r="ILY79" s="26"/>
      <c r="ILZ79" s="26"/>
      <c r="IMA79" s="26"/>
      <c r="IMB79" s="26"/>
      <c r="IMC79" s="26"/>
      <c r="IMD79" s="26"/>
      <c r="IME79" s="26"/>
      <c r="IMF79" s="26"/>
      <c r="IMG79" s="26"/>
      <c r="IMH79" s="26"/>
      <c r="IMI79" s="26"/>
      <c r="IMJ79" s="26"/>
      <c r="IMK79" s="26"/>
      <c r="IML79" s="26"/>
      <c r="IMM79" s="26"/>
      <c r="IMN79" s="26"/>
      <c r="IMO79" s="26"/>
      <c r="IMP79" s="26"/>
      <c r="IMQ79" s="26"/>
      <c r="IMR79" s="26"/>
      <c r="IMS79" s="26"/>
      <c r="IMT79" s="26"/>
      <c r="IMU79" s="26"/>
      <c r="IMV79" s="26"/>
      <c r="IMW79" s="26"/>
      <c r="IMX79" s="26"/>
      <c r="IMY79" s="26"/>
      <c r="IMZ79" s="26"/>
      <c r="INA79" s="26"/>
      <c r="INB79" s="26"/>
      <c r="INC79" s="26"/>
      <c r="IND79" s="26"/>
      <c r="INE79" s="26"/>
      <c r="INF79" s="26"/>
      <c r="ING79" s="26"/>
      <c r="INH79" s="26"/>
      <c r="INI79" s="26"/>
      <c r="INJ79" s="26"/>
      <c r="INK79" s="26"/>
      <c r="INL79" s="26"/>
      <c r="INM79" s="26"/>
      <c r="INN79" s="26"/>
      <c r="INO79" s="26"/>
      <c r="INP79" s="26"/>
      <c r="INQ79" s="26"/>
      <c r="INR79" s="26"/>
      <c r="INS79" s="26"/>
      <c r="INT79" s="26"/>
      <c r="INU79" s="26"/>
      <c r="INV79" s="26"/>
      <c r="INW79" s="26"/>
      <c r="INX79" s="26"/>
      <c r="INY79" s="26"/>
      <c r="INZ79" s="26"/>
      <c r="IOA79" s="26"/>
      <c r="IOB79" s="26"/>
      <c r="IOC79" s="26"/>
      <c r="IOD79" s="26"/>
      <c r="IOE79" s="26"/>
      <c r="IOF79" s="26"/>
      <c r="IOG79" s="26"/>
      <c r="IOH79" s="26"/>
      <c r="IOI79" s="26"/>
      <c r="IOJ79" s="26"/>
      <c r="IOK79" s="26"/>
      <c r="IOL79" s="26"/>
      <c r="IOM79" s="26"/>
      <c r="ION79" s="26"/>
      <c r="IOO79" s="26"/>
      <c r="IOP79" s="26"/>
      <c r="IOQ79" s="26"/>
      <c r="IOR79" s="26"/>
      <c r="IOS79" s="26"/>
      <c r="IOT79" s="26"/>
      <c r="IOU79" s="26"/>
      <c r="IOV79" s="26"/>
      <c r="IOW79" s="26"/>
      <c r="IOX79" s="26"/>
      <c r="IOY79" s="26"/>
      <c r="IOZ79" s="26"/>
      <c r="IPA79" s="26"/>
      <c r="IPB79" s="26"/>
      <c r="IPC79" s="26"/>
      <c r="IPD79" s="26"/>
      <c r="IPE79" s="26"/>
      <c r="IPF79" s="26"/>
      <c r="IPG79" s="26"/>
      <c r="IPH79" s="26"/>
      <c r="IPI79" s="26"/>
      <c r="IPJ79" s="26"/>
      <c r="IPK79" s="26"/>
      <c r="IPL79" s="26"/>
      <c r="IPM79" s="26"/>
      <c r="IPN79" s="26"/>
      <c r="IPO79" s="26"/>
      <c r="IPP79" s="26"/>
      <c r="IPQ79" s="26"/>
      <c r="IPR79" s="26"/>
      <c r="IPS79" s="26"/>
      <c r="IPT79" s="26"/>
      <c r="IPU79" s="26"/>
      <c r="IPV79" s="26"/>
      <c r="IPW79" s="26"/>
      <c r="IPX79" s="26"/>
      <c r="IPY79" s="26"/>
      <c r="IPZ79" s="26"/>
      <c r="IQA79" s="26"/>
      <c r="IQB79" s="26"/>
      <c r="IQC79" s="26"/>
      <c r="IQD79" s="26"/>
      <c r="IQE79" s="26"/>
      <c r="IQF79" s="26"/>
      <c r="IQG79" s="26"/>
      <c r="IQH79" s="26"/>
      <c r="IQI79" s="26"/>
      <c r="IQJ79" s="26"/>
      <c r="IQK79" s="26"/>
      <c r="IQL79" s="26"/>
      <c r="IQM79" s="26"/>
      <c r="IQN79" s="26"/>
      <c r="IQO79" s="26"/>
      <c r="IQP79" s="26"/>
      <c r="IQQ79" s="26"/>
      <c r="IQR79" s="26"/>
      <c r="IQS79" s="26"/>
      <c r="IQT79" s="26"/>
      <c r="IQU79" s="26"/>
      <c r="IQV79" s="26"/>
      <c r="IQW79" s="26"/>
      <c r="IQX79" s="26"/>
      <c r="IQY79" s="26"/>
      <c r="IQZ79" s="26"/>
      <c r="IRA79" s="26"/>
      <c r="IRB79" s="26"/>
      <c r="IRC79" s="26"/>
      <c r="IRD79" s="26"/>
      <c r="IRE79" s="26"/>
      <c r="IRF79" s="26"/>
      <c r="IRG79" s="26"/>
      <c r="IRH79" s="26"/>
      <c r="IRI79" s="26"/>
      <c r="IRJ79" s="26"/>
      <c r="IRK79" s="26"/>
      <c r="IRL79" s="26"/>
      <c r="IRM79" s="26"/>
      <c r="IRN79" s="26"/>
      <c r="IRO79" s="26"/>
      <c r="IRP79" s="26"/>
      <c r="IRQ79" s="26"/>
      <c r="IRR79" s="26"/>
      <c r="IRS79" s="26"/>
      <c r="IRT79" s="26"/>
      <c r="IRU79" s="26"/>
      <c r="IRV79" s="26"/>
      <c r="IRW79" s="26"/>
      <c r="IRX79" s="26"/>
      <c r="IRY79" s="26"/>
      <c r="IRZ79" s="26"/>
      <c r="ISA79" s="26"/>
      <c r="ISB79" s="26"/>
      <c r="ISC79" s="26"/>
      <c r="ISD79" s="26"/>
      <c r="ISE79" s="26"/>
      <c r="ISF79" s="26"/>
      <c r="ISG79" s="26"/>
      <c r="ISH79" s="26"/>
      <c r="ISI79" s="26"/>
      <c r="ISJ79" s="26"/>
      <c r="ISK79" s="26"/>
      <c r="ISL79" s="26"/>
      <c r="ISM79" s="26"/>
      <c r="ISN79" s="26"/>
      <c r="ISO79" s="26"/>
      <c r="ISP79" s="26"/>
      <c r="ISQ79" s="26"/>
      <c r="ISR79" s="26"/>
      <c r="ISS79" s="26"/>
      <c r="IST79" s="26"/>
      <c r="ISU79" s="26"/>
      <c r="ISV79" s="26"/>
      <c r="ISW79" s="26"/>
      <c r="ISX79" s="26"/>
      <c r="ISY79" s="26"/>
      <c r="ISZ79" s="26"/>
      <c r="ITA79" s="26"/>
      <c r="ITB79" s="26"/>
      <c r="ITC79" s="26"/>
      <c r="ITD79" s="26"/>
      <c r="ITE79" s="26"/>
      <c r="ITF79" s="26"/>
      <c r="ITG79" s="26"/>
      <c r="ITH79" s="26"/>
      <c r="ITI79" s="26"/>
      <c r="ITJ79" s="26"/>
      <c r="ITK79" s="26"/>
      <c r="ITL79" s="26"/>
      <c r="ITM79" s="26"/>
      <c r="ITN79" s="26"/>
      <c r="ITO79" s="26"/>
      <c r="ITP79" s="26"/>
      <c r="ITQ79" s="26"/>
      <c r="ITR79" s="26"/>
      <c r="ITS79" s="26"/>
      <c r="ITT79" s="26"/>
      <c r="ITU79" s="26"/>
      <c r="ITV79" s="26"/>
      <c r="ITW79" s="26"/>
      <c r="ITX79" s="26"/>
      <c r="ITY79" s="26"/>
      <c r="ITZ79" s="26"/>
      <c r="IUA79" s="26"/>
      <c r="IUB79" s="26"/>
      <c r="IUC79" s="26"/>
      <c r="IUD79" s="26"/>
      <c r="IUE79" s="26"/>
      <c r="IUF79" s="26"/>
      <c r="IUG79" s="26"/>
      <c r="IUH79" s="26"/>
      <c r="IUI79" s="26"/>
      <c r="IUJ79" s="26"/>
      <c r="IUK79" s="26"/>
      <c r="IUL79" s="26"/>
      <c r="IUM79" s="26"/>
      <c r="IUN79" s="26"/>
      <c r="IUO79" s="26"/>
      <c r="IUP79" s="26"/>
      <c r="IUQ79" s="26"/>
      <c r="IUR79" s="26"/>
      <c r="IUS79" s="26"/>
      <c r="IUT79" s="26"/>
      <c r="IUU79" s="26"/>
      <c r="IUV79" s="26"/>
      <c r="IUW79" s="26"/>
      <c r="IUX79" s="26"/>
      <c r="IUY79" s="26"/>
      <c r="IUZ79" s="26"/>
      <c r="IVA79" s="26"/>
      <c r="IVB79" s="26"/>
      <c r="IVC79" s="26"/>
      <c r="IVD79" s="26"/>
      <c r="IVE79" s="26"/>
      <c r="IVF79" s="26"/>
      <c r="IVG79" s="26"/>
      <c r="IVH79" s="26"/>
      <c r="IVI79" s="26"/>
      <c r="IVJ79" s="26"/>
      <c r="IVK79" s="26"/>
      <c r="IVL79" s="26"/>
      <c r="IVM79" s="26"/>
      <c r="IVN79" s="26"/>
      <c r="IVO79" s="26"/>
      <c r="IVP79" s="26"/>
      <c r="IVQ79" s="26"/>
      <c r="IVR79" s="26"/>
      <c r="IVS79" s="26"/>
      <c r="IVT79" s="26"/>
      <c r="IVU79" s="26"/>
      <c r="IVV79" s="26"/>
      <c r="IVW79" s="26"/>
      <c r="IVX79" s="26"/>
      <c r="IVY79" s="26"/>
      <c r="IVZ79" s="26"/>
      <c r="IWA79" s="26"/>
      <c r="IWB79" s="26"/>
      <c r="IWC79" s="26"/>
      <c r="IWD79" s="26"/>
      <c r="IWE79" s="26"/>
      <c r="IWF79" s="26"/>
      <c r="IWG79" s="26"/>
      <c r="IWH79" s="26"/>
      <c r="IWI79" s="26"/>
      <c r="IWJ79" s="26"/>
      <c r="IWK79" s="26"/>
      <c r="IWL79" s="26"/>
      <c r="IWM79" s="26"/>
      <c r="IWN79" s="26"/>
      <c r="IWO79" s="26"/>
      <c r="IWP79" s="26"/>
      <c r="IWQ79" s="26"/>
      <c r="IWR79" s="26"/>
      <c r="IWS79" s="26"/>
      <c r="IWT79" s="26"/>
      <c r="IWU79" s="26"/>
      <c r="IWV79" s="26"/>
      <c r="IWW79" s="26"/>
      <c r="IWX79" s="26"/>
      <c r="IWY79" s="26"/>
      <c r="IWZ79" s="26"/>
      <c r="IXA79" s="26"/>
      <c r="IXB79" s="26"/>
      <c r="IXC79" s="26"/>
      <c r="IXD79" s="26"/>
      <c r="IXE79" s="26"/>
      <c r="IXF79" s="26"/>
      <c r="IXG79" s="26"/>
      <c r="IXH79" s="26"/>
      <c r="IXI79" s="26"/>
      <c r="IXJ79" s="26"/>
      <c r="IXK79" s="26"/>
      <c r="IXL79" s="26"/>
      <c r="IXM79" s="26"/>
      <c r="IXN79" s="26"/>
      <c r="IXO79" s="26"/>
      <c r="IXP79" s="26"/>
      <c r="IXQ79" s="26"/>
      <c r="IXR79" s="26"/>
      <c r="IXS79" s="26"/>
      <c r="IXT79" s="26"/>
      <c r="IXU79" s="26"/>
      <c r="IXV79" s="26"/>
      <c r="IXW79" s="26"/>
      <c r="IXX79" s="26"/>
      <c r="IXY79" s="26"/>
      <c r="IXZ79" s="26"/>
      <c r="IYA79" s="26"/>
      <c r="IYB79" s="26"/>
      <c r="IYC79" s="26"/>
      <c r="IYD79" s="26"/>
      <c r="IYE79" s="26"/>
      <c r="IYF79" s="26"/>
      <c r="IYG79" s="26"/>
      <c r="IYH79" s="26"/>
      <c r="IYI79" s="26"/>
      <c r="IYJ79" s="26"/>
      <c r="IYK79" s="26"/>
      <c r="IYL79" s="26"/>
      <c r="IYM79" s="26"/>
      <c r="IYN79" s="26"/>
      <c r="IYO79" s="26"/>
      <c r="IYP79" s="26"/>
      <c r="IYQ79" s="26"/>
      <c r="IYR79" s="26"/>
      <c r="IYS79" s="26"/>
      <c r="IYT79" s="26"/>
      <c r="IYU79" s="26"/>
      <c r="IYV79" s="26"/>
      <c r="IYW79" s="26"/>
      <c r="IYX79" s="26"/>
      <c r="IYY79" s="26"/>
      <c r="IYZ79" s="26"/>
      <c r="IZA79" s="26"/>
      <c r="IZB79" s="26"/>
      <c r="IZC79" s="26"/>
      <c r="IZD79" s="26"/>
      <c r="IZE79" s="26"/>
      <c r="IZF79" s="26"/>
      <c r="IZG79" s="26"/>
      <c r="IZH79" s="26"/>
      <c r="IZI79" s="26"/>
      <c r="IZJ79" s="26"/>
      <c r="IZK79" s="26"/>
      <c r="IZL79" s="26"/>
      <c r="IZM79" s="26"/>
      <c r="IZN79" s="26"/>
      <c r="IZO79" s="26"/>
      <c r="IZP79" s="26"/>
      <c r="IZQ79" s="26"/>
      <c r="IZR79" s="26"/>
      <c r="IZS79" s="26"/>
      <c r="IZT79" s="26"/>
      <c r="IZU79" s="26"/>
      <c r="IZV79" s="26"/>
      <c r="IZW79" s="26"/>
      <c r="IZX79" s="26"/>
      <c r="IZY79" s="26"/>
      <c r="IZZ79" s="26"/>
      <c r="JAA79" s="26"/>
      <c r="JAB79" s="26"/>
      <c r="JAC79" s="26"/>
      <c r="JAD79" s="26"/>
      <c r="JAE79" s="26"/>
      <c r="JAF79" s="26"/>
      <c r="JAG79" s="26"/>
      <c r="JAH79" s="26"/>
      <c r="JAI79" s="26"/>
      <c r="JAJ79" s="26"/>
      <c r="JAK79" s="26"/>
      <c r="JAL79" s="26"/>
      <c r="JAM79" s="26"/>
      <c r="JAN79" s="26"/>
      <c r="JAO79" s="26"/>
      <c r="JAP79" s="26"/>
      <c r="JAQ79" s="26"/>
      <c r="JAR79" s="26"/>
      <c r="JAS79" s="26"/>
      <c r="JAT79" s="26"/>
      <c r="JAU79" s="26"/>
      <c r="JAV79" s="26"/>
      <c r="JAW79" s="26"/>
      <c r="JAX79" s="26"/>
      <c r="JAY79" s="26"/>
      <c r="JAZ79" s="26"/>
      <c r="JBA79" s="26"/>
      <c r="JBB79" s="26"/>
      <c r="JBC79" s="26"/>
      <c r="JBD79" s="26"/>
      <c r="JBE79" s="26"/>
      <c r="JBF79" s="26"/>
      <c r="JBG79" s="26"/>
      <c r="JBH79" s="26"/>
      <c r="JBI79" s="26"/>
      <c r="JBJ79" s="26"/>
      <c r="JBK79" s="26"/>
      <c r="JBL79" s="26"/>
      <c r="JBM79" s="26"/>
      <c r="JBN79" s="26"/>
      <c r="JBO79" s="26"/>
      <c r="JBP79" s="26"/>
      <c r="JBQ79" s="26"/>
      <c r="JBR79" s="26"/>
      <c r="JBS79" s="26"/>
      <c r="JBT79" s="26"/>
      <c r="JBU79" s="26"/>
      <c r="JBV79" s="26"/>
      <c r="JBW79" s="26"/>
      <c r="JBX79" s="26"/>
      <c r="JBY79" s="26"/>
      <c r="JBZ79" s="26"/>
      <c r="JCA79" s="26"/>
      <c r="JCB79" s="26"/>
      <c r="JCC79" s="26"/>
      <c r="JCD79" s="26"/>
      <c r="JCE79" s="26"/>
      <c r="JCF79" s="26"/>
      <c r="JCG79" s="26"/>
      <c r="JCH79" s="26"/>
      <c r="JCI79" s="26"/>
      <c r="JCJ79" s="26"/>
      <c r="JCK79" s="26"/>
      <c r="JCL79" s="26"/>
      <c r="JCM79" s="26"/>
      <c r="JCN79" s="26"/>
      <c r="JCO79" s="26"/>
      <c r="JCP79" s="26"/>
      <c r="JCQ79" s="26"/>
      <c r="JCR79" s="26"/>
      <c r="JCS79" s="26"/>
      <c r="JCT79" s="26"/>
      <c r="JCU79" s="26"/>
      <c r="JCV79" s="26"/>
      <c r="JCW79" s="26"/>
      <c r="JCX79" s="26"/>
      <c r="JCY79" s="26"/>
      <c r="JCZ79" s="26"/>
      <c r="JDA79" s="26"/>
      <c r="JDB79" s="26"/>
      <c r="JDC79" s="26"/>
      <c r="JDD79" s="26"/>
      <c r="JDE79" s="26"/>
      <c r="JDF79" s="26"/>
      <c r="JDG79" s="26"/>
      <c r="JDH79" s="26"/>
      <c r="JDI79" s="26"/>
      <c r="JDJ79" s="26"/>
      <c r="JDK79" s="26"/>
      <c r="JDL79" s="26"/>
      <c r="JDM79" s="26"/>
      <c r="JDN79" s="26"/>
      <c r="JDO79" s="26"/>
      <c r="JDP79" s="26"/>
      <c r="JDQ79" s="26"/>
      <c r="JDR79" s="26"/>
      <c r="JDS79" s="26"/>
      <c r="JDT79" s="26"/>
      <c r="JDU79" s="26"/>
      <c r="JDV79" s="26"/>
      <c r="JDW79" s="26"/>
      <c r="JDX79" s="26"/>
      <c r="JDY79" s="26"/>
      <c r="JDZ79" s="26"/>
      <c r="JEA79" s="26"/>
      <c r="JEB79" s="26"/>
      <c r="JEC79" s="26"/>
      <c r="JED79" s="26"/>
      <c r="JEE79" s="26"/>
      <c r="JEF79" s="26"/>
      <c r="JEG79" s="26"/>
      <c r="JEH79" s="26"/>
      <c r="JEI79" s="26"/>
      <c r="JEJ79" s="26"/>
      <c r="JEK79" s="26"/>
      <c r="JEL79" s="26"/>
      <c r="JEM79" s="26"/>
      <c r="JEN79" s="26"/>
      <c r="JEO79" s="26"/>
      <c r="JEP79" s="26"/>
      <c r="JEQ79" s="26"/>
      <c r="JER79" s="26"/>
      <c r="JES79" s="26"/>
      <c r="JET79" s="26"/>
      <c r="JEU79" s="26"/>
      <c r="JEV79" s="26"/>
      <c r="JEW79" s="26"/>
      <c r="JEX79" s="26"/>
      <c r="JEY79" s="26"/>
      <c r="JEZ79" s="26"/>
      <c r="JFA79" s="26"/>
      <c r="JFB79" s="26"/>
      <c r="JFC79" s="26"/>
      <c r="JFD79" s="26"/>
      <c r="JFE79" s="26"/>
      <c r="JFF79" s="26"/>
      <c r="JFG79" s="26"/>
      <c r="JFH79" s="26"/>
      <c r="JFI79" s="26"/>
      <c r="JFJ79" s="26"/>
      <c r="JFK79" s="26"/>
      <c r="JFL79" s="26"/>
      <c r="JFM79" s="26"/>
      <c r="JFN79" s="26"/>
      <c r="JFO79" s="26"/>
      <c r="JFP79" s="26"/>
      <c r="JFQ79" s="26"/>
      <c r="JFR79" s="26"/>
      <c r="JFS79" s="26"/>
      <c r="JFT79" s="26"/>
      <c r="JFU79" s="26"/>
      <c r="JFV79" s="26"/>
      <c r="JFW79" s="26"/>
      <c r="JFX79" s="26"/>
      <c r="JFY79" s="26"/>
      <c r="JFZ79" s="26"/>
      <c r="JGA79" s="26"/>
      <c r="JGB79" s="26"/>
      <c r="JGC79" s="26"/>
      <c r="JGD79" s="26"/>
      <c r="JGE79" s="26"/>
      <c r="JGF79" s="26"/>
      <c r="JGG79" s="26"/>
      <c r="JGH79" s="26"/>
      <c r="JGI79" s="26"/>
      <c r="JGJ79" s="26"/>
      <c r="JGK79" s="26"/>
      <c r="JGL79" s="26"/>
      <c r="JGM79" s="26"/>
      <c r="JGN79" s="26"/>
      <c r="JGO79" s="26"/>
      <c r="JGP79" s="26"/>
      <c r="JGQ79" s="26"/>
      <c r="JGR79" s="26"/>
      <c r="JGS79" s="26"/>
      <c r="JGT79" s="26"/>
      <c r="JGU79" s="26"/>
      <c r="JGV79" s="26"/>
      <c r="JGW79" s="26"/>
      <c r="JGX79" s="26"/>
      <c r="JGY79" s="26"/>
      <c r="JGZ79" s="26"/>
      <c r="JHA79" s="26"/>
      <c r="JHB79" s="26"/>
      <c r="JHC79" s="26"/>
      <c r="JHD79" s="26"/>
      <c r="JHE79" s="26"/>
      <c r="JHF79" s="26"/>
      <c r="JHG79" s="26"/>
      <c r="JHH79" s="26"/>
      <c r="JHI79" s="26"/>
      <c r="JHJ79" s="26"/>
      <c r="JHK79" s="26"/>
      <c r="JHL79" s="26"/>
      <c r="JHM79" s="26"/>
      <c r="JHN79" s="26"/>
      <c r="JHO79" s="26"/>
      <c r="JHP79" s="26"/>
      <c r="JHQ79" s="26"/>
      <c r="JHR79" s="26"/>
      <c r="JHS79" s="26"/>
      <c r="JHT79" s="26"/>
      <c r="JHU79" s="26"/>
      <c r="JHV79" s="26"/>
      <c r="JHW79" s="26"/>
      <c r="JHX79" s="26"/>
      <c r="JHY79" s="26"/>
      <c r="JHZ79" s="26"/>
      <c r="JIA79" s="26"/>
      <c r="JIB79" s="26"/>
      <c r="JIC79" s="26"/>
      <c r="JID79" s="26"/>
      <c r="JIE79" s="26"/>
      <c r="JIF79" s="26"/>
      <c r="JIG79" s="26"/>
      <c r="JIH79" s="26"/>
      <c r="JII79" s="26"/>
      <c r="JIJ79" s="26"/>
      <c r="JIK79" s="26"/>
      <c r="JIL79" s="26"/>
      <c r="JIM79" s="26"/>
      <c r="JIN79" s="26"/>
      <c r="JIO79" s="26"/>
      <c r="JIP79" s="26"/>
      <c r="JIQ79" s="26"/>
      <c r="JIR79" s="26"/>
      <c r="JIS79" s="26"/>
      <c r="JIT79" s="26"/>
      <c r="JIU79" s="26"/>
      <c r="JIV79" s="26"/>
      <c r="JIW79" s="26"/>
      <c r="JIX79" s="26"/>
      <c r="JIY79" s="26"/>
      <c r="JIZ79" s="26"/>
      <c r="JJA79" s="26"/>
      <c r="JJB79" s="26"/>
      <c r="JJC79" s="26"/>
      <c r="JJD79" s="26"/>
      <c r="JJE79" s="26"/>
      <c r="JJF79" s="26"/>
      <c r="JJG79" s="26"/>
      <c r="JJH79" s="26"/>
      <c r="JJI79" s="26"/>
      <c r="JJJ79" s="26"/>
      <c r="JJK79" s="26"/>
      <c r="JJL79" s="26"/>
      <c r="JJM79" s="26"/>
      <c r="JJN79" s="26"/>
      <c r="JJO79" s="26"/>
      <c r="JJP79" s="26"/>
      <c r="JJQ79" s="26"/>
      <c r="JJR79" s="26"/>
      <c r="JJS79" s="26"/>
      <c r="JJT79" s="26"/>
      <c r="JJU79" s="26"/>
      <c r="JJV79" s="26"/>
      <c r="JJW79" s="26"/>
      <c r="JJX79" s="26"/>
      <c r="JJY79" s="26"/>
      <c r="JJZ79" s="26"/>
      <c r="JKA79" s="26"/>
      <c r="JKB79" s="26"/>
      <c r="JKC79" s="26"/>
      <c r="JKD79" s="26"/>
      <c r="JKE79" s="26"/>
      <c r="JKF79" s="26"/>
      <c r="JKG79" s="26"/>
      <c r="JKH79" s="26"/>
      <c r="JKI79" s="26"/>
      <c r="JKJ79" s="26"/>
      <c r="JKK79" s="26"/>
      <c r="JKL79" s="26"/>
      <c r="JKM79" s="26"/>
      <c r="JKN79" s="26"/>
      <c r="JKO79" s="26"/>
      <c r="JKP79" s="26"/>
      <c r="JKQ79" s="26"/>
      <c r="JKR79" s="26"/>
      <c r="JKS79" s="26"/>
      <c r="JKT79" s="26"/>
      <c r="JKU79" s="26"/>
      <c r="JKV79" s="26"/>
      <c r="JKW79" s="26"/>
      <c r="JKX79" s="26"/>
      <c r="JKY79" s="26"/>
      <c r="JKZ79" s="26"/>
      <c r="JLA79" s="26"/>
      <c r="JLB79" s="26"/>
      <c r="JLC79" s="26"/>
      <c r="JLD79" s="26"/>
      <c r="JLE79" s="26"/>
      <c r="JLF79" s="26"/>
      <c r="JLG79" s="26"/>
      <c r="JLH79" s="26"/>
      <c r="JLI79" s="26"/>
      <c r="JLJ79" s="26"/>
      <c r="JLK79" s="26"/>
      <c r="JLL79" s="26"/>
      <c r="JLM79" s="26"/>
      <c r="JLN79" s="26"/>
      <c r="JLO79" s="26"/>
      <c r="JLP79" s="26"/>
      <c r="JLQ79" s="26"/>
      <c r="JLR79" s="26"/>
      <c r="JLS79" s="26"/>
      <c r="JLT79" s="26"/>
      <c r="JLU79" s="26"/>
      <c r="JLV79" s="26"/>
      <c r="JLW79" s="26"/>
      <c r="JLX79" s="26"/>
      <c r="JLY79" s="26"/>
      <c r="JLZ79" s="26"/>
      <c r="JMA79" s="26"/>
      <c r="JMB79" s="26"/>
      <c r="JMC79" s="26"/>
      <c r="JMD79" s="26"/>
      <c r="JME79" s="26"/>
      <c r="JMF79" s="26"/>
      <c r="JMG79" s="26"/>
      <c r="JMH79" s="26"/>
      <c r="JMI79" s="26"/>
      <c r="JMJ79" s="26"/>
      <c r="JMK79" s="26"/>
      <c r="JML79" s="26"/>
      <c r="JMM79" s="26"/>
      <c r="JMN79" s="26"/>
      <c r="JMO79" s="26"/>
      <c r="JMP79" s="26"/>
      <c r="JMQ79" s="26"/>
      <c r="JMR79" s="26"/>
      <c r="JMS79" s="26"/>
      <c r="JMT79" s="26"/>
      <c r="JMU79" s="26"/>
      <c r="JMV79" s="26"/>
      <c r="JMW79" s="26"/>
      <c r="JMX79" s="26"/>
      <c r="JMY79" s="26"/>
      <c r="JMZ79" s="26"/>
      <c r="JNA79" s="26"/>
      <c r="JNB79" s="26"/>
      <c r="JNC79" s="26"/>
      <c r="JND79" s="26"/>
      <c r="JNE79" s="26"/>
      <c r="JNF79" s="26"/>
      <c r="JNG79" s="26"/>
      <c r="JNH79" s="26"/>
      <c r="JNI79" s="26"/>
      <c r="JNJ79" s="26"/>
      <c r="JNK79" s="26"/>
      <c r="JNL79" s="26"/>
      <c r="JNM79" s="26"/>
      <c r="JNN79" s="26"/>
      <c r="JNO79" s="26"/>
      <c r="JNP79" s="26"/>
      <c r="JNQ79" s="26"/>
      <c r="JNR79" s="26"/>
      <c r="JNS79" s="26"/>
      <c r="JNT79" s="26"/>
      <c r="JNU79" s="26"/>
      <c r="JNV79" s="26"/>
      <c r="JNW79" s="26"/>
      <c r="JNX79" s="26"/>
      <c r="JNY79" s="26"/>
      <c r="JNZ79" s="26"/>
      <c r="JOA79" s="26"/>
      <c r="JOB79" s="26"/>
      <c r="JOC79" s="26"/>
      <c r="JOD79" s="26"/>
      <c r="JOE79" s="26"/>
      <c r="JOF79" s="26"/>
      <c r="JOG79" s="26"/>
      <c r="JOH79" s="26"/>
      <c r="JOI79" s="26"/>
      <c r="JOJ79" s="26"/>
      <c r="JOK79" s="26"/>
      <c r="JOL79" s="26"/>
      <c r="JOM79" s="26"/>
      <c r="JON79" s="26"/>
      <c r="JOO79" s="26"/>
      <c r="JOP79" s="26"/>
      <c r="JOQ79" s="26"/>
      <c r="JOR79" s="26"/>
      <c r="JOS79" s="26"/>
      <c r="JOT79" s="26"/>
      <c r="JOU79" s="26"/>
      <c r="JOV79" s="26"/>
      <c r="JOW79" s="26"/>
      <c r="JOX79" s="26"/>
      <c r="JOY79" s="26"/>
      <c r="JOZ79" s="26"/>
      <c r="JPA79" s="26"/>
      <c r="JPB79" s="26"/>
      <c r="JPC79" s="26"/>
      <c r="JPD79" s="26"/>
      <c r="JPE79" s="26"/>
      <c r="JPF79" s="26"/>
      <c r="JPG79" s="26"/>
      <c r="JPH79" s="26"/>
      <c r="JPI79" s="26"/>
      <c r="JPJ79" s="26"/>
      <c r="JPK79" s="26"/>
      <c r="JPL79" s="26"/>
      <c r="JPM79" s="26"/>
      <c r="JPN79" s="26"/>
      <c r="JPO79" s="26"/>
      <c r="JPP79" s="26"/>
      <c r="JPQ79" s="26"/>
      <c r="JPR79" s="26"/>
      <c r="JPS79" s="26"/>
      <c r="JPT79" s="26"/>
      <c r="JPU79" s="26"/>
      <c r="JPV79" s="26"/>
      <c r="JPW79" s="26"/>
      <c r="JPX79" s="26"/>
      <c r="JPY79" s="26"/>
      <c r="JPZ79" s="26"/>
      <c r="JQA79" s="26"/>
      <c r="JQB79" s="26"/>
      <c r="JQC79" s="26"/>
      <c r="JQD79" s="26"/>
      <c r="JQE79" s="26"/>
      <c r="JQF79" s="26"/>
      <c r="JQG79" s="26"/>
      <c r="JQH79" s="26"/>
      <c r="JQI79" s="26"/>
      <c r="JQJ79" s="26"/>
      <c r="JQK79" s="26"/>
      <c r="JQL79" s="26"/>
      <c r="JQM79" s="26"/>
      <c r="JQN79" s="26"/>
      <c r="JQO79" s="26"/>
      <c r="JQP79" s="26"/>
      <c r="JQQ79" s="26"/>
      <c r="JQR79" s="26"/>
      <c r="JQS79" s="26"/>
      <c r="JQT79" s="26"/>
      <c r="JQU79" s="26"/>
      <c r="JQV79" s="26"/>
      <c r="JQW79" s="26"/>
      <c r="JQX79" s="26"/>
      <c r="JQY79" s="26"/>
      <c r="JQZ79" s="26"/>
      <c r="JRA79" s="26"/>
      <c r="JRB79" s="26"/>
      <c r="JRC79" s="26"/>
      <c r="JRD79" s="26"/>
      <c r="JRE79" s="26"/>
      <c r="JRF79" s="26"/>
      <c r="JRG79" s="26"/>
      <c r="JRH79" s="26"/>
      <c r="JRI79" s="26"/>
      <c r="JRJ79" s="26"/>
      <c r="JRK79" s="26"/>
      <c r="JRL79" s="26"/>
      <c r="JRM79" s="26"/>
      <c r="JRN79" s="26"/>
      <c r="JRO79" s="26"/>
      <c r="JRP79" s="26"/>
      <c r="JRQ79" s="26"/>
      <c r="JRR79" s="26"/>
      <c r="JRS79" s="26"/>
      <c r="JRT79" s="26"/>
      <c r="JRU79" s="26"/>
      <c r="JRV79" s="26"/>
      <c r="JRW79" s="26"/>
      <c r="JRX79" s="26"/>
      <c r="JRY79" s="26"/>
      <c r="JRZ79" s="26"/>
      <c r="JSA79" s="26"/>
      <c r="JSB79" s="26"/>
      <c r="JSC79" s="26"/>
      <c r="JSD79" s="26"/>
      <c r="JSE79" s="26"/>
      <c r="JSF79" s="26"/>
      <c r="JSG79" s="26"/>
      <c r="JSH79" s="26"/>
      <c r="JSI79" s="26"/>
      <c r="JSJ79" s="26"/>
      <c r="JSK79" s="26"/>
      <c r="JSL79" s="26"/>
      <c r="JSM79" s="26"/>
      <c r="JSN79" s="26"/>
      <c r="JSO79" s="26"/>
      <c r="JSP79" s="26"/>
      <c r="JSQ79" s="26"/>
      <c r="JSR79" s="26"/>
      <c r="JSS79" s="26"/>
      <c r="JST79" s="26"/>
      <c r="JSU79" s="26"/>
      <c r="JSV79" s="26"/>
      <c r="JSW79" s="26"/>
      <c r="JSX79" s="26"/>
      <c r="JSY79" s="26"/>
      <c r="JSZ79" s="26"/>
      <c r="JTA79" s="26"/>
      <c r="JTB79" s="26"/>
      <c r="JTC79" s="26"/>
      <c r="JTD79" s="26"/>
      <c r="JTE79" s="26"/>
      <c r="JTF79" s="26"/>
      <c r="JTG79" s="26"/>
      <c r="JTH79" s="26"/>
      <c r="JTI79" s="26"/>
      <c r="JTJ79" s="26"/>
      <c r="JTK79" s="26"/>
      <c r="JTL79" s="26"/>
      <c r="JTM79" s="26"/>
      <c r="JTN79" s="26"/>
      <c r="JTO79" s="26"/>
      <c r="JTP79" s="26"/>
      <c r="JTQ79" s="26"/>
      <c r="JTR79" s="26"/>
      <c r="JTS79" s="26"/>
      <c r="JTT79" s="26"/>
      <c r="JTU79" s="26"/>
      <c r="JTV79" s="26"/>
      <c r="JTW79" s="26"/>
      <c r="JTX79" s="26"/>
      <c r="JTY79" s="26"/>
      <c r="JTZ79" s="26"/>
      <c r="JUA79" s="26"/>
      <c r="JUB79" s="26"/>
      <c r="JUC79" s="26"/>
      <c r="JUD79" s="26"/>
      <c r="JUE79" s="26"/>
      <c r="JUF79" s="26"/>
      <c r="JUG79" s="26"/>
      <c r="JUH79" s="26"/>
      <c r="JUI79" s="26"/>
      <c r="JUJ79" s="26"/>
      <c r="JUK79" s="26"/>
      <c r="JUL79" s="26"/>
      <c r="JUM79" s="26"/>
      <c r="JUN79" s="26"/>
      <c r="JUO79" s="26"/>
      <c r="JUP79" s="26"/>
      <c r="JUQ79" s="26"/>
      <c r="JUR79" s="26"/>
      <c r="JUS79" s="26"/>
      <c r="JUT79" s="26"/>
      <c r="JUU79" s="26"/>
      <c r="JUV79" s="26"/>
      <c r="JUW79" s="26"/>
      <c r="JUX79" s="26"/>
      <c r="JUY79" s="26"/>
      <c r="JUZ79" s="26"/>
      <c r="JVA79" s="26"/>
      <c r="JVB79" s="26"/>
      <c r="JVC79" s="26"/>
      <c r="JVD79" s="26"/>
      <c r="JVE79" s="26"/>
      <c r="JVF79" s="26"/>
      <c r="JVG79" s="26"/>
      <c r="JVH79" s="26"/>
      <c r="JVI79" s="26"/>
      <c r="JVJ79" s="26"/>
      <c r="JVK79" s="26"/>
      <c r="JVL79" s="26"/>
      <c r="JVM79" s="26"/>
      <c r="JVN79" s="26"/>
      <c r="JVO79" s="26"/>
      <c r="JVP79" s="26"/>
      <c r="JVQ79" s="26"/>
      <c r="JVR79" s="26"/>
      <c r="JVS79" s="26"/>
      <c r="JVT79" s="26"/>
      <c r="JVU79" s="26"/>
      <c r="JVV79" s="26"/>
      <c r="JVW79" s="26"/>
      <c r="JVX79" s="26"/>
      <c r="JVY79" s="26"/>
      <c r="JVZ79" s="26"/>
      <c r="JWA79" s="26"/>
      <c r="JWB79" s="26"/>
      <c r="JWC79" s="26"/>
      <c r="JWD79" s="26"/>
      <c r="JWE79" s="26"/>
      <c r="JWF79" s="26"/>
      <c r="JWG79" s="26"/>
      <c r="JWH79" s="26"/>
      <c r="JWI79" s="26"/>
      <c r="JWJ79" s="26"/>
      <c r="JWK79" s="26"/>
      <c r="JWL79" s="26"/>
      <c r="JWM79" s="26"/>
      <c r="JWN79" s="26"/>
      <c r="JWO79" s="26"/>
      <c r="JWP79" s="26"/>
      <c r="JWQ79" s="26"/>
      <c r="JWR79" s="26"/>
      <c r="JWS79" s="26"/>
      <c r="JWT79" s="26"/>
      <c r="JWU79" s="26"/>
      <c r="JWV79" s="26"/>
      <c r="JWW79" s="26"/>
      <c r="JWX79" s="26"/>
      <c r="JWY79" s="26"/>
      <c r="JWZ79" s="26"/>
      <c r="JXA79" s="26"/>
      <c r="JXB79" s="26"/>
      <c r="JXC79" s="26"/>
      <c r="JXD79" s="26"/>
      <c r="JXE79" s="26"/>
      <c r="JXF79" s="26"/>
      <c r="JXG79" s="26"/>
      <c r="JXH79" s="26"/>
      <c r="JXI79" s="26"/>
      <c r="JXJ79" s="26"/>
      <c r="JXK79" s="26"/>
      <c r="JXL79" s="26"/>
      <c r="JXM79" s="26"/>
      <c r="JXN79" s="26"/>
      <c r="JXO79" s="26"/>
      <c r="JXP79" s="26"/>
      <c r="JXQ79" s="26"/>
      <c r="JXR79" s="26"/>
      <c r="JXS79" s="26"/>
      <c r="JXT79" s="26"/>
      <c r="JXU79" s="26"/>
      <c r="JXV79" s="26"/>
      <c r="JXW79" s="26"/>
      <c r="JXX79" s="26"/>
      <c r="JXY79" s="26"/>
      <c r="JXZ79" s="26"/>
      <c r="JYA79" s="26"/>
      <c r="JYB79" s="26"/>
      <c r="JYC79" s="26"/>
      <c r="JYD79" s="26"/>
      <c r="JYE79" s="26"/>
      <c r="JYF79" s="26"/>
      <c r="JYG79" s="26"/>
      <c r="JYH79" s="26"/>
      <c r="JYI79" s="26"/>
      <c r="JYJ79" s="26"/>
      <c r="JYK79" s="26"/>
      <c r="JYL79" s="26"/>
      <c r="JYM79" s="26"/>
      <c r="JYN79" s="26"/>
      <c r="JYO79" s="26"/>
      <c r="JYP79" s="26"/>
      <c r="JYQ79" s="26"/>
      <c r="JYR79" s="26"/>
      <c r="JYS79" s="26"/>
      <c r="JYT79" s="26"/>
      <c r="JYU79" s="26"/>
      <c r="JYV79" s="26"/>
      <c r="JYW79" s="26"/>
      <c r="JYX79" s="26"/>
      <c r="JYY79" s="26"/>
      <c r="JYZ79" s="26"/>
      <c r="JZA79" s="26"/>
      <c r="JZB79" s="26"/>
      <c r="JZC79" s="26"/>
      <c r="JZD79" s="26"/>
      <c r="JZE79" s="26"/>
      <c r="JZF79" s="26"/>
      <c r="JZG79" s="26"/>
      <c r="JZH79" s="26"/>
      <c r="JZI79" s="26"/>
      <c r="JZJ79" s="26"/>
      <c r="JZK79" s="26"/>
      <c r="JZL79" s="26"/>
      <c r="JZM79" s="26"/>
      <c r="JZN79" s="26"/>
      <c r="JZO79" s="26"/>
      <c r="JZP79" s="26"/>
      <c r="JZQ79" s="26"/>
      <c r="JZR79" s="26"/>
      <c r="JZS79" s="26"/>
      <c r="JZT79" s="26"/>
      <c r="JZU79" s="26"/>
      <c r="JZV79" s="26"/>
      <c r="JZW79" s="26"/>
      <c r="JZX79" s="26"/>
      <c r="JZY79" s="26"/>
      <c r="JZZ79" s="26"/>
      <c r="KAA79" s="26"/>
      <c r="KAB79" s="26"/>
      <c r="KAC79" s="26"/>
      <c r="KAD79" s="26"/>
      <c r="KAE79" s="26"/>
      <c r="KAF79" s="26"/>
      <c r="KAG79" s="26"/>
      <c r="KAH79" s="26"/>
      <c r="KAI79" s="26"/>
      <c r="KAJ79" s="26"/>
      <c r="KAK79" s="26"/>
      <c r="KAL79" s="26"/>
      <c r="KAM79" s="26"/>
      <c r="KAN79" s="26"/>
      <c r="KAO79" s="26"/>
      <c r="KAP79" s="26"/>
      <c r="KAQ79" s="26"/>
      <c r="KAR79" s="26"/>
      <c r="KAS79" s="26"/>
      <c r="KAT79" s="26"/>
      <c r="KAU79" s="26"/>
      <c r="KAV79" s="26"/>
      <c r="KAW79" s="26"/>
      <c r="KAX79" s="26"/>
      <c r="KAY79" s="26"/>
      <c r="KAZ79" s="26"/>
      <c r="KBA79" s="26"/>
      <c r="KBB79" s="26"/>
      <c r="KBC79" s="26"/>
      <c r="KBD79" s="26"/>
      <c r="KBE79" s="26"/>
      <c r="KBF79" s="26"/>
      <c r="KBG79" s="26"/>
      <c r="KBH79" s="26"/>
      <c r="KBI79" s="26"/>
      <c r="KBJ79" s="26"/>
      <c r="KBK79" s="26"/>
      <c r="KBL79" s="26"/>
      <c r="KBM79" s="26"/>
      <c r="KBN79" s="26"/>
      <c r="KBO79" s="26"/>
      <c r="KBP79" s="26"/>
      <c r="KBQ79" s="26"/>
      <c r="KBR79" s="26"/>
      <c r="KBS79" s="26"/>
      <c r="KBT79" s="26"/>
      <c r="KBU79" s="26"/>
      <c r="KBV79" s="26"/>
      <c r="KBW79" s="26"/>
      <c r="KBX79" s="26"/>
      <c r="KBY79" s="26"/>
      <c r="KBZ79" s="26"/>
      <c r="KCA79" s="26"/>
      <c r="KCB79" s="26"/>
      <c r="KCC79" s="26"/>
      <c r="KCD79" s="26"/>
      <c r="KCE79" s="26"/>
      <c r="KCF79" s="26"/>
      <c r="KCG79" s="26"/>
      <c r="KCH79" s="26"/>
      <c r="KCI79" s="26"/>
      <c r="KCJ79" s="26"/>
      <c r="KCK79" s="26"/>
      <c r="KCL79" s="26"/>
      <c r="KCM79" s="26"/>
      <c r="KCN79" s="26"/>
      <c r="KCO79" s="26"/>
      <c r="KCP79" s="26"/>
      <c r="KCQ79" s="26"/>
      <c r="KCR79" s="26"/>
      <c r="KCS79" s="26"/>
      <c r="KCT79" s="26"/>
      <c r="KCU79" s="26"/>
      <c r="KCV79" s="26"/>
      <c r="KCW79" s="26"/>
      <c r="KCX79" s="26"/>
      <c r="KCY79" s="26"/>
      <c r="KCZ79" s="26"/>
      <c r="KDA79" s="26"/>
      <c r="KDB79" s="26"/>
      <c r="KDC79" s="26"/>
      <c r="KDD79" s="26"/>
      <c r="KDE79" s="26"/>
      <c r="KDF79" s="26"/>
      <c r="KDG79" s="26"/>
      <c r="KDH79" s="26"/>
      <c r="KDI79" s="26"/>
      <c r="KDJ79" s="26"/>
      <c r="KDK79" s="26"/>
      <c r="KDL79" s="26"/>
      <c r="KDM79" s="26"/>
      <c r="KDN79" s="26"/>
      <c r="KDO79" s="26"/>
      <c r="KDP79" s="26"/>
      <c r="KDQ79" s="26"/>
      <c r="KDR79" s="26"/>
      <c r="KDS79" s="26"/>
      <c r="KDT79" s="26"/>
      <c r="KDU79" s="26"/>
      <c r="KDV79" s="26"/>
      <c r="KDW79" s="26"/>
      <c r="KDX79" s="26"/>
      <c r="KDY79" s="26"/>
      <c r="KDZ79" s="26"/>
      <c r="KEA79" s="26"/>
      <c r="KEB79" s="26"/>
      <c r="KEC79" s="26"/>
      <c r="KED79" s="26"/>
      <c r="KEE79" s="26"/>
      <c r="KEF79" s="26"/>
      <c r="KEG79" s="26"/>
      <c r="KEH79" s="26"/>
      <c r="KEI79" s="26"/>
      <c r="KEJ79" s="26"/>
      <c r="KEK79" s="26"/>
      <c r="KEL79" s="26"/>
      <c r="KEM79" s="26"/>
      <c r="KEN79" s="26"/>
      <c r="KEO79" s="26"/>
      <c r="KEP79" s="26"/>
      <c r="KEQ79" s="26"/>
      <c r="KER79" s="26"/>
      <c r="KES79" s="26"/>
      <c r="KET79" s="26"/>
      <c r="KEU79" s="26"/>
      <c r="KEV79" s="26"/>
      <c r="KEW79" s="26"/>
      <c r="KEX79" s="26"/>
      <c r="KEY79" s="26"/>
      <c r="KEZ79" s="26"/>
      <c r="KFA79" s="26"/>
      <c r="KFB79" s="26"/>
      <c r="KFC79" s="26"/>
      <c r="KFD79" s="26"/>
      <c r="KFE79" s="26"/>
      <c r="KFF79" s="26"/>
      <c r="KFG79" s="26"/>
      <c r="KFH79" s="26"/>
      <c r="KFI79" s="26"/>
      <c r="KFJ79" s="26"/>
      <c r="KFK79" s="26"/>
      <c r="KFL79" s="26"/>
      <c r="KFM79" s="26"/>
      <c r="KFN79" s="26"/>
      <c r="KFO79" s="26"/>
      <c r="KFP79" s="26"/>
      <c r="KFQ79" s="26"/>
      <c r="KFR79" s="26"/>
      <c r="KFS79" s="26"/>
      <c r="KFT79" s="26"/>
      <c r="KFU79" s="26"/>
      <c r="KFV79" s="26"/>
      <c r="KFW79" s="26"/>
      <c r="KFX79" s="26"/>
      <c r="KFY79" s="26"/>
      <c r="KFZ79" s="26"/>
      <c r="KGA79" s="26"/>
      <c r="KGB79" s="26"/>
      <c r="KGC79" s="26"/>
      <c r="KGD79" s="26"/>
      <c r="KGE79" s="26"/>
      <c r="KGF79" s="26"/>
      <c r="KGG79" s="26"/>
      <c r="KGH79" s="26"/>
      <c r="KGI79" s="26"/>
      <c r="KGJ79" s="26"/>
      <c r="KGK79" s="26"/>
      <c r="KGL79" s="26"/>
      <c r="KGM79" s="26"/>
      <c r="KGN79" s="26"/>
      <c r="KGO79" s="26"/>
      <c r="KGP79" s="26"/>
      <c r="KGQ79" s="26"/>
      <c r="KGR79" s="26"/>
      <c r="KGS79" s="26"/>
      <c r="KGT79" s="26"/>
      <c r="KGU79" s="26"/>
      <c r="KGV79" s="26"/>
      <c r="KGW79" s="26"/>
      <c r="KGX79" s="26"/>
      <c r="KGY79" s="26"/>
      <c r="KGZ79" s="26"/>
      <c r="KHA79" s="26"/>
      <c r="KHB79" s="26"/>
      <c r="KHC79" s="26"/>
      <c r="KHD79" s="26"/>
      <c r="KHE79" s="26"/>
      <c r="KHF79" s="26"/>
      <c r="KHG79" s="26"/>
      <c r="KHH79" s="26"/>
      <c r="KHI79" s="26"/>
      <c r="KHJ79" s="26"/>
      <c r="KHK79" s="26"/>
      <c r="KHL79" s="26"/>
      <c r="KHM79" s="26"/>
      <c r="KHN79" s="26"/>
      <c r="KHO79" s="26"/>
      <c r="KHP79" s="26"/>
      <c r="KHQ79" s="26"/>
      <c r="KHR79" s="26"/>
      <c r="KHS79" s="26"/>
      <c r="KHT79" s="26"/>
      <c r="KHU79" s="26"/>
      <c r="KHV79" s="26"/>
      <c r="KHW79" s="26"/>
      <c r="KHX79" s="26"/>
      <c r="KHY79" s="26"/>
      <c r="KHZ79" s="26"/>
      <c r="KIA79" s="26"/>
      <c r="KIB79" s="26"/>
      <c r="KIC79" s="26"/>
      <c r="KID79" s="26"/>
      <c r="KIE79" s="26"/>
      <c r="KIF79" s="26"/>
      <c r="KIG79" s="26"/>
      <c r="KIH79" s="26"/>
      <c r="KII79" s="26"/>
      <c r="KIJ79" s="26"/>
      <c r="KIK79" s="26"/>
      <c r="KIL79" s="26"/>
      <c r="KIM79" s="26"/>
      <c r="KIN79" s="26"/>
      <c r="KIO79" s="26"/>
      <c r="KIP79" s="26"/>
      <c r="KIQ79" s="26"/>
      <c r="KIR79" s="26"/>
      <c r="KIS79" s="26"/>
      <c r="KIT79" s="26"/>
      <c r="KIU79" s="26"/>
      <c r="KIV79" s="26"/>
      <c r="KIW79" s="26"/>
      <c r="KIX79" s="26"/>
      <c r="KIY79" s="26"/>
      <c r="KIZ79" s="26"/>
      <c r="KJA79" s="26"/>
      <c r="KJB79" s="26"/>
      <c r="KJC79" s="26"/>
      <c r="KJD79" s="26"/>
      <c r="KJE79" s="26"/>
      <c r="KJF79" s="26"/>
      <c r="KJG79" s="26"/>
      <c r="KJH79" s="26"/>
      <c r="KJI79" s="26"/>
      <c r="KJJ79" s="26"/>
      <c r="KJK79" s="26"/>
      <c r="KJL79" s="26"/>
      <c r="KJM79" s="26"/>
      <c r="KJN79" s="26"/>
      <c r="KJO79" s="26"/>
      <c r="KJP79" s="26"/>
      <c r="KJQ79" s="26"/>
      <c r="KJR79" s="26"/>
      <c r="KJS79" s="26"/>
      <c r="KJT79" s="26"/>
      <c r="KJU79" s="26"/>
      <c r="KJV79" s="26"/>
      <c r="KJW79" s="26"/>
      <c r="KJX79" s="26"/>
      <c r="KJY79" s="26"/>
      <c r="KJZ79" s="26"/>
      <c r="KKA79" s="26"/>
      <c r="KKB79" s="26"/>
      <c r="KKC79" s="26"/>
      <c r="KKD79" s="26"/>
      <c r="KKE79" s="26"/>
      <c r="KKF79" s="26"/>
      <c r="KKG79" s="26"/>
      <c r="KKH79" s="26"/>
      <c r="KKI79" s="26"/>
      <c r="KKJ79" s="26"/>
      <c r="KKK79" s="26"/>
      <c r="KKL79" s="26"/>
      <c r="KKM79" s="26"/>
      <c r="KKN79" s="26"/>
      <c r="KKO79" s="26"/>
      <c r="KKP79" s="26"/>
      <c r="KKQ79" s="26"/>
      <c r="KKR79" s="26"/>
      <c r="KKS79" s="26"/>
      <c r="KKT79" s="26"/>
      <c r="KKU79" s="26"/>
      <c r="KKV79" s="26"/>
      <c r="KKW79" s="26"/>
      <c r="KKX79" s="26"/>
      <c r="KKY79" s="26"/>
      <c r="KKZ79" s="26"/>
      <c r="KLA79" s="26"/>
      <c r="KLB79" s="26"/>
      <c r="KLC79" s="26"/>
      <c r="KLD79" s="26"/>
      <c r="KLE79" s="26"/>
      <c r="KLF79" s="26"/>
      <c r="KLG79" s="26"/>
      <c r="KLH79" s="26"/>
      <c r="KLI79" s="26"/>
      <c r="KLJ79" s="26"/>
      <c r="KLK79" s="26"/>
      <c r="KLL79" s="26"/>
      <c r="KLM79" s="26"/>
      <c r="KLN79" s="26"/>
      <c r="KLO79" s="26"/>
      <c r="KLP79" s="26"/>
      <c r="KLQ79" s="26"/>
      <c r="KLR79" s="26"/>
      <c r="KLS79" s="26"/>
      <c r="KLT79" s="26"/>
      <c r="KLU79" s="26"/>
      <c r="KLV79" s="26"/>
      <c r="KLW79" s="26"/>
      <c r="KLX79" s="26"/>
      <c r="KLY79" s="26"/>
      <c r="KLZ79" s="26"/>
      <c r="KMA79" s="26"/>
      <c r="KMB79" s="26"/>
      <c r="KMC79" s="26"/>
      <c r="KMD79" s="26"/>
      <c r="KME79" s="26"/>
      <c r="KMF79" s="26"/>
      <c r="KMG79" s="26"/>
      <c r="KMH79" s="26"/>
      <c r="KMI79" s="26"/>
      <c r="KMJ79" s="26"/>
      <c r="KMK79" s="26"/>
      <c r="KML79" s="26"/>
      <c r="KMM79" s="26"/>
      <c r="KMN79" s="26"/>
      <c r="KMO79" s="26"/>
      <c r="KMP79" s="26"/>
      <c r="KMQ79" s="26"/>
      <c r="KMR79" s="26"/>
      <c r="KMS79" s="26"/>
      <c r="KMT79" s="26"/>
      <c r="KMU79" s="26"/>
      <c r="KMV79" s="26"/>
      <c r="KMW79" s="26"/>
      <c r="KMX79" s="26"/>
      <c r="KMY79" s="26"/>
      <c r="KMZ79" s="26"/>
      <c r="KNA79" s="26"/>
      <c r="KNB79" s="26"/>
      <c r="KNC79" s="26"/>
      <c r="KND79" s="26"/>
      <c r="KNE79" s="26"/>
      <c r="KNF79" s="26"/>
      <c r="KNG79" s="26"/>
      <c r="KNH79" s="26"/>
      <c r="KNI79" s="26"/>
      <c r="KNJ79" s="26"/>
      <c r="KNK79" s="26"/>
      <c r="KNL79" s="26"/>
      <c r="KNM79" s="26"/>
      <c r="KNN79" s="26"/>
      <c r="KNO79" s="26"/>
      <c r="KNP79" s="26"/>
      <c r="KNQ79" s="26"/>
      <c r="KNR79" s="26"/>
      <c r="KNS79" s="26"/>
      <c r="KNT79" s="26"/>
      <c r="KNU79" s="26"/>
      <c r="KNV79" s="26"/>
      <c r="KNW79" s="26"/>
      <c r="KNX79" s="26"/>
      <c r="KNY79" s="26"/>
      <c r="KNZ79" s="26"/>
      <c r="KOA79" s="26"/>
      <c r="KOB79" s="26"/>
      <c r="KOC79" s="26"/>
      <c r="KOD79" s="26"/>
      <c r="KOE79" s="26"/>
      <c r="KOF79" s="26"/>
      <c r="KOG79" s="26"/>
      <c r="KOH79" s="26"/>
      <c r="KOI79" s="26"/>
      <c r="KOJ79" s="26"/>
      <c r="KOK79" s="26"/>
      <c r="KOL79" s="26"/>
      <c r="KOM79" s="26"/>
      <c r="KON79" s="26"/>
      <c r="KOO79" s="26"/>
      <c r="KOP79" s="26"/>
      <c r="KOQ79" s="26"/>
      <c r="KOR79" s="26"/>
      <c r="KOS79" s="26"/>
      <c r="KOT79" s="26"/>
      <c r="KOU79" s="26"/>
      <c r="KOV79" s="26"/>
      <c r="KOW79" s="26"/>
      <c r="KOX79" s="26"/>
      <c r="KOY79" s="26"/>
      <c r="KOZ79" s="26"/>
      <c r="KPA79" s="26"/>
      <c r="KPB79" s="26"/>
      <c r="KPC79" s="26"/>
      <c r="KPD79" s="26"/>
      <c r="KPE79" s="26"/>
      <c r="KPF79" s="26"/>
      <c r="KPG79" s="26"/>
      <c r="KPH79" s="26"/>
      <c r="KPI79" s="26"/>
      <c r="KPJ79" s="26"/>
      <c r="KPK79" s="26"/>
      <c r="KPL79" s="26"/>
      <c r="KPM79" s="26"/>
      <c r="KPN79" s="26"/>
      <c r="KPO79" s="26"/>
      <c r="KPP79" s="26"/>
      <c r="KPQ79" s="26"/>
      <c r="KPR79" s="26"/>
      <c r="KPS79" s="26"/>
      <c r="KPT79" s="26"/>
      <c r="KPU79" s="26"/>
      <c r="KPV79" s="26"/>
      <c r="KPW79" s="26"/>
      <c r="KPX79" s="26"/>
      <c r="KPY79" s="26"/>
      <c r="KPZ79" s="26"/>
      <c r="KQA79" s="26"/>
      <c r="KQB79" s="26"/>
      <c r="KQC79" s="26"/>
      <c r="KQD79" s="26"/>
      <c r="KQE79" s="26"/>
      <c r="KQF79" s="26"/>
      <c r="KQG79" s="26"/>
      <c r="KQH79" s="26"/>
      <c r="KQI79" s="26"/>
      <c r="KQJ79" s="26"/>
      <c r="KQK79" s="26"/>
      <c r="KQL79" s="26"/>
      <c r="KQM79" s="26"/>
      <c r="KQN79" s="26"/>
      <c r="KQO79" s="26"/>
      <c r="KQP79" s="26"/>
      <c r="KQQ79" s="26"/>
      <c r="KQR79" s="26"/>
      <c r="KQS79" s="26"/>
      <c r="KQT79" s="26"/>
      <c r="KQU79" s="26"/>
      <c r="KQV79" s="26"/>
      <c r="KQW79" s="26"/>
      <c r="KQX79" s="26"/>
      <c r="KQY79" s="26"/>
      <c r="KQZ79" s="26"/>
      <c r="KRA79" s="26"/>
      <c r="KRB79" s="26"/>
      <c r="KRC79" s="26"/>
      <c r="KRD79" s="26"/>
      <c r="KRE79" s="26"/>
      <c r="KRF79" s="26"/>
      <c r="KRG79" s="26"/>
      <c r="KRH79" s="26"/>
      <c r="KRI79" s="26"/>
      <c r="KRJ79" s="26"/>
      <c r="KRK79" s="26"/>
      <c r="KRL79" s="26"/>
      <c r="KRM79" s="26"/>
      <c r="KRN79" s="26"/>
      <c r="KRO79" s="26"/>
      <c r="KRP79" s="26"/>
      <c r="KRQ79" s="26"/>
      <c r="KRR79" s="26"/>
      <c r="KRS79" s="26"/>
      <c r="KRT79" s="26"/>
      <c r="KRU79" s="26"/>
      <c r="KRV79" s="26"/>
      <c r="KRW79" s="26"/>
      <c r="KRX79" s="26"/>
      <c r="KRY79" s="26"/>
      <c r="KRZ79" s="26"/>
      <c r="KSA79" s="26"/>
      <c r="KSB79" s="26"/>
      <c r="KSC79" s="26"/>
      <c r="KSD79" s="26"/>
      <c r="KSE79" s="26"/>
      <c r="KSF79" s="26"/>
      <c r="KSG79" s="26"/>
      <c r="KSH79" s="26"/>
      <c r="KSI79" s="26"/>
      <c r="KSJ79" s="26"/>
      <c r="KSK79" s="26"/>
      <c r="KSL79" s="26"/>
      <c r="KSM79" s="26"/>
      <c r="KSN79" s="26"/>
      <c r="KSO79" s="26"/>
      <c r="KSP79" s="26"/>
      <c r="KSQ79" s="26"/>
      <c r="KSR79" s="26"/>
      <c r="KSS79" s="26"/>
      <c r="KST79" s="26"/>
      <c r="KSU79" s="26"/>
      <c r="KSV79" s="26"/>
      <c r="KSW79" s="26"/>
      <c r="KSX79" s="26"/>
      <c r="KSY79" s="26"/>
      <c r="KSZ79" s="26"/>
      <c r="KTA79" s="26"/>
      <c r="KTB79" s="26"/>
      <c r="KTC79" s="26"/>
      <c r="KTD79" s="26"/>
      <c r="KTE79" s="26"/>
      <c r="KTF79" s="26"/>
      <c r="KTG79" s="26"/>
      <c r="KTH79" s="26"/>
      <c r="KTI79" s="26"/>
      <c r="KTJ79" s="26"/>
      <c r="KTK79" s="26"/>
      <c r="KTL79" s="26"/>
      <c r="KTM79" s="26"/>
      <c r="KTN79" s="26"/>
      <c r="KTO79" s="26"/>
      <c r="KTP79" s="26"/>
      <c r="KTQ79" s="26"/>
      <c r="KTR79" s="26"/>
      <c r="KTS79" s="26"/>
      <c r="KTT79" s="26"/>
      <c r="KTU79" s="26"/>
      <c r="KTV79" s="26"/>
      <c r="KTW79" s="26"/>
      <c r="KTX79" s="26"/>
      <c r="KTY79" s="26"/>
      <c r="KTZ79" s="26"/>
      <c r="KUA79" s="26"/>
      <c r="KUB79" s="26"/>
      <c r="KUC79" s="26"/>
      <c r="KUD79" s="26"/>
      <c r="KUE79" s="26"/>
      <c r="KUF79" s="26"/>
      <c r="KUG79" s="26"/>
      <c r="KUH79" s="26"/>
      <c r="KUI79" s="26"/>
      <c r="KUJ79" s="26"/>
      <c r="KUK79" s="26"/>
      <c r="KUL79" s="26"/>
      <c r="KUM79" s="26"/>
      <c r="KUN79" s="26"/>
      <c r="KUO79" s="26"/>
      <c r="KUP79" s="26"/>
      <c r="KUQ79" s="26"/>
      <c r="KUR79" s="26"/>
      <c r="KUS79" s="26"/>
      <c r="KUT79" s="26"/>
      <c r="KUU79" s="26"/>
      <c r="KUV79" s="26"/>
      <c r="KUW79" s="26"/>
      <c r="KUX79" s="26"/>
      <c r="KUY79" s="26"/>
      <c r="KUZ79" s="26"/>
      <c r="KVA79" s="26"/>
      <c r="KVB79" s="26"/>
      <c r="KVC79" s="26"/>
      <c r="KVD79" s="26"/>
      <c r="KVE79" s="26"/>
      <c r="KVF79" s="26"/>
      <c r="KVG79" s="26"/>
      <c r="KVH79" s="26"/>
      <c r="KVI79" s="26"/>
      <c r="KVJ79" s="26"/>
      <c r="KVK79" s="26"/>
      <c r="KVL79" s="26"/>
      <c r="KVM79" s="26"/>
      <c r="KVN79" s="26"/>
      <c r="KVO79" s="26"/>
      <c r="KVP79" s="26"/>
      <c r="KVQ79" s="26"/>
      <c r="KVR79" s="26"/>
      <c r="KVS79" s="26"/>
      <c r="KVT79" s="26"/>
      <c r="KVU79" s="26"/>
      <c r="KVV79" s="26"/>
      <c r="KVW79" s="26"/>
      <c r="KVX79" s="26"/>
      <c r="KVY79" s="26"/>
      <c r="KVZ79" s="26"/>
      <c r="KWA79" s="26"/>
      <c r="KWB79" s="26"/>
      <c r="KWC79" s="26"/>
      <c r="KWD79" s="26"/>
      <c r="KWE79" s="26"/>
      <c r="KWF79" s="26"/>
      <c r="KWG79" s="26"/>
      <c r="KWH79" s="26"/>
      <c r="KWI79" s="26"/>
      <c r="KWJ79" s="26"/>
      <c r="KWK79" s="26"/>
      <c r="KWL79" s="26"/>
      <c r="KWM79" s="26"/>
      <c r="KWN79" s="26"/>
      <c r="KWO79" s="26"/>
      <c r="KWP79" s="26"/>
      <c r="KWQ79" s="26"/>
      <c r="KWR79" s="26"/>
      <c r="KWS79" s="26"/>
      <c r="KWT79" s="26"/>
      <c r="KWU79" s="26"/>
      <c r="KWV79" s="26"/>
      <c r="KWW79" s="26"/>
      <c r="KWX79" s="26"/>
      <c r="KWY79" s="26"/>
      <c r="KWZ79" s="26"/>
      <c r="KXA79" s="26"/>
      <c r="KXB79" s="26"/>
      <c r="KXC79" s="26"/>
      <c r="KXD79" s="26"/>
      <c r="KXE79" s="26"/>
      <c r="KXF79" s="26"/>
      <c r="KXG79" s="26"/>
      <c r="KXH79" s="26"/>
      <c r="KXI79" s="26"/>
      <c r="KXJ79" s="26"/>
      <c r="KXK79" s="26"/>
      <c r="KXL79" s="26"/>
      <c r="KXM79" s="26"/>
      <c r="KXN79" s="26"/>
      <c r="KXO79" s="26"/>
      <c r="KXP79" s="26"/>
      <c r="KXQ79" s="26"/>
      <c r="KXR79" s="26"/>
      <c r="KXS79" s="26"/>
      <c r="KXT79" s="26"/>
      <c r="KXU79" s="26"/>
      <c r="KXV79" s="26"/>
      <c r="KXW79" s="26"/>
      <c r="KXX79" s="26"/>
      <c r="KXY79" s="26"/>
      <c r="KXZ79" s="26"/>
      <c r="KYA79" s="26"/>
      <c r="KYB79" s="26"/>
      <c r="KYC79" s="26"/>
      <c r="KYD79" s="26"/>
      <c r="KYE79" s="26"/>
      <c r="KYF79" s="26"/>
      <c r="KYG79" s="26"/>
      <c r="KYH79" s="26"/>
      <c r="KYI79" s="26"/>
      <c r="KYJ79" s="26"/>
      <c r="KYK79" s="26"/>
      <c r="KYL79" s="26"/>
      <c r="KYM79" s="26"/>
      <c r="KYN79" s="26"/>
      <c r="KYO79" s="26"/>
      <c r="KYP79" s="26"/>
      <c r="KYQ79" s="26"/>
      <c r="KYR79" s="26"/>
      <c r="KYS79" s="26"/>
      <c r="KYT79" s="26"/>
      <c r="KYU79" s="26"/>
      <c r="KYV79" s="26"/>
      <c r="KYW79" s="26"/>
      <c r="KYX79" s="26"/>
      <c r="KYY79" s="26"/>
      <c r="KYZ79" s="26"/>
      <c r="KZA79" s="26"/>
      <c r="KZB79" s="26"/>
      <c r="KZC79" s="26"/>
      <c r="KZD79" s="26"/>
      <c r="KZE79" s="26"/>
      <c r="KZF79" s="26"/>
      <c r="KZG79" s="26"/>
      <c r="KZH79" s="26"/>
      <c r="KZI79" s="26"/>
      <c r="KZJ79" s="26"/>
      <c r="KZK79" s="26"/>
      <c r="KZL79" s="26"/>
      <c r="KZM79" s="26"/>
      <c r="KZN79" s="26"/>
      <c r="KZO79" s="26"/>
      <c r="KZP79" s="26"/>
      <c r="KZQ79" s="26"/>
      <c r="KZR79" s="26"/>
      <c r="KZS79" s="26"/>
      <c r="KZT79" s="26"/>
      <c r="KZU79" s="26"/>
      <c r="KZV79" s="26"/>
      <c r="KZW79" s="26"/>
      <c r="KZX79" s="26"/>
      <c r="KZY79" s="26"/>
      <c r="KZZ79" s="26"/>
      <c r="LAA79" s="26"/>
      <c r="LAB79" s="26"/>
      <c r="LAC79" s="26"/>
      <c r="LAD79" s="26"/>
      <c r="LAE79" s="26"/>
      <c r="LAF79" s="26"/>
      <c r="LAG79" s="26"/>
      <c r="LAH79" s="26"/>
      <c r="LAI79" s="26"/>
      <c r="LAJ79" s="26"/>
      <c r="LAK79" s="26"/>
      <c r="LAL79" s="26"/>
      <c r="LAM79" s="26"/>
      <c r="LAN79" s="26"/>
      <c r="LAO79" s="26"/>
      <c r="LAP79" s="26"/>
      <c r="LAQ79" s="26"/>
      <c r="LAR79" s="26"/>
      <c r="LAS79" s="26"/>
      <c r="LAT79" s="26"/>
      <c r="LAU79" s="26"/>
      <c r="LAV79" s="26"/>
      <c r="LAW79" s="26"/>
      <c r="LAX79" s="26"/>
      <c r="LAY79" s="26"/>
      <c r="LAZ79" s="26"/>
      <c r="LBA79" s="26"/>
      <c r="LBB79" s="26"/>
      <c r="LBC79" s="26"/>
      <c r="LBD79" s="26"/>
      <c r="LBE79" s="26"/>
      <c r="LBF79" s="26"/>
      <c r="LBG79" s="26"/>
      <c r="LBH79" s="26"/>
      <c r="LBI79" s="26"/>
      <c r="LBJ79" s="26"/>
      <c r="LBK79" s="26"/>
      <c r="LBL79" s="26"/>
      <c r="LBM79" s="26"/>
      <c r="LBN79" s="26"/>
      <c r="LBO79" s="26"/>
      <c r="LBP79" s="26"/>
      <c r="LBQ79" s="26"/>
      <c r="LBR79" s="26"/>
      <c r="LBS79" s="26"/>
      <c r="LBT79" s="26"/>
      <c r="LBU79" s="26"/>
      <c r="LBV79" s="26"/>
      <c r="LBW79" s="26"/>
      <c r="LBX79" s="26"/>
      <c r="LBY79" s="26"/>
      <c r="LBZ79" s="26"/>
      <c r="LCA79" s="26"/>
      <c r="LCB79" s="26"/>
      <c r="LCC79" s="26"/>
      <c r="LCD79" s="26"/>
      <c r="LCE79" s="26"/>
      <c r="LCF79" s="26"/>
      <c r="LCG79" s="26"/>
      <c r="LCH79" s="26"/>
      <c r="LCI79" s="26"/>
      <c r="LCJ79" s="26"/>
      <c r="LCK79" s="26"/>
      <c r="LCL79" s="26"/>
      <c r="LCM79" s="26"/>
      <c r="LCN79" s="26"/>
      <c r="LCO79" s="26"/>
      <c r="LCP79" s="26"/>
      <c r="LCQ79" s="26"/>
      <c r="LCR79" s="26"/>
      <c r="LCS79" s="26"/>
      <c r="LCT79" s="26"/>
      <c r="LCU79" s="26"/>
      <c r="LCV79" s="26"/>
      <c r="LCW79" s="26"/>
      <c r="LCX79" s="26"/>
      <c r="LCY79" s="26"/>
      <c r="LCZ79" s="26"/>
      <c r="LDA79" s="26"/>
      <c r="LDB79" s="26"/>
      <c r="LDC79" s="26"/>
      <c r="LDD79" s="26"/>
      <c r="LDE79" s="26"/>
      <c r="LDF79" s="26"/>
      <c r="LDG79" s="26"/>
      <c r="LDH79" s="26"/>
      <c r="LDI79" s="26"/>
      <c r="LDJ79" s="26"/>
      <c r="LDK79" s="26"/>
      <c r="LDL79" s="26"/>
      <c r="LDM79" s="26"/>
      <c r="LDN79" s="26"/>
      <c r="LDO79" s="26"/>
      <c r="LDP79" s="26"/>
      <c r="LDQ79" s="26"/>
      <c r="LDR79" s="26"/>
      <c r="LDS79" s="26"/>
      <c r="LDT79" s="26"/>
      <c r="LDU79" s="26"/>
      <c r="LDV79" s="26"/>
      <c r="LDW79" s="26"/>
      <c r="LDX79" s="26"/>
      <c r="LDY79" s="26"/>
      <c r="LDZ79" s="26"/>
      <c r="LEA79" s="26"/>
      <c r="LEB79" s="26"/>
      <c r="LEC79" s="26"/>
      <c r="LED79" s="26"/>
      <c r="LEE79" s="26"/>
      <c r="LEF79" s="26"/>
      <c r="LEG79" s="26"/>
      <c r="LEH79" s="26"/>
      <c r="LEI79" s="26"/>
      <c r="LEJ79" s="26"/>
      <c r="LEK79" s="26"/>
      <c r="LEL79" s="26"/>
      <c r="LEM79" s="26"/>
      <c r="LEN79" s="26"/>
      <c r="LEO79" s="26"/>
      <c r="LEP79" s="26"/>
      <c r="LEQ79" s="26"/>
      <c r="LER79" s="26"/>
      <c r="LES79" s="26"/>
      <c r="LET79" s="26"/>
      <c r="LEU79" s="26"/>
      <c r="LEV79" s="26"/>
      <c r="LEW79" s="26"/>
      <c r="LEX79" s="26"/>
      <c r="LEY79" s="26"/>
      <c r="LEZ79" s="26"/>
      <c r="LFA79" s="26"/>
      <c r="LFB79" s="26"/>
      <c r="LFC79" s="26"/>
      <c r="LFD79" s="26"/>
      <c r="LFE79" s="26"/>
      <c r="LFF79" s="26"/>
      <c r="LFG79" s="26"/>
      <c r="LFH79" s="26"/>
      <c r="LFI79" s="26"/>
      <c r="LFJ79" s="26"/>
      <c r="LFK79" s="26"/>
      <c r="LFL79" s="26"/>
      <c r="LFM79" s="26"/>
      <c r="LFN79" s="26"/>
      <c r="LFO79" s="26"/>
      <c r="LFP79" s="26"/>
      <c r="LFQ79" s="26"/>
      <c r="LFR79" s="26"/>
      <c r="LFS79" s="26"/>
      <c r="LFT79" s="26"/>
      <c r="LFU79" s="26"/>
      <c r="LFV79" s="26"/>
      <c r="LFW79" s="26"/>
      <c r="LFX79" s="26"/>
      <c r="LFY79" s="26"/>
      <c r="LFZ79" s="26"/>
      <c r="LGA79" s="26"/>
      <c r="LGB79" s="26"/>
      <c r="LGC79" s="26"/>
      <c r="LGD79" s="26"/>
      <c r="LGE79" s="26"/>
      <c r="LGF79" s="26"/>
      <c r="LGG79" s="26"/>
      <c r="LGH79" s="26"/>
      <c r="LGI79" s="26"/>
      <c r="LGJ79" s="26"/>
      <c r="LGK79" s="26"/>
      <c r="LGL79" s="26"/>
      <c r="LGM79" s="26"/>
      <c r="LGN79" s="26"/>
      <c r="LGO79" s="26"/>
      <c r="LGP79" s="26"/>
      <c r="LGQ79" s="26"/>
      <c r="LGR79" s="26"/>
      <c r="LGS79" s="26"/>
      <c r="LGT79" s="26"/>
      <c r="LGU79" s="26"/>
      <c r="LGV79" s="26"/>
      <c r="LGW79" s="26"/>
      <c r="LGX79" s="26"/>
      <c r="LGY79" s="26"/>
      <c r="LGZ79" s="26"/>
      <c r="LHA79" s="26"/>
      <c r="LHB79" s="26"/>
      <c r="LHC79" s="26"/>
      <c r="LHD79" s="26"/>
      <c r="LHE79" s="26"/>
      <c r="LHF79" s="26"/>
      <c r="LHG79" s="26"/>
      <c r="LHH79" s="26"/>
      <c r="LHI79" s="26"/>
      <c r="LHJ79" s="26"/>
      <c r="LHK79" s="26"/>
      <c r="LHL79" s="26"/>
      <c r="LHM79" s="26"/>
      <c r="LHN79" s="26"/>
      <c r="LHO79" s="26"/>
      <c r="LHP79" s="26"/>
      <c r="LHQ79" s="26"/>
      <c r="LHR79" s="26"/>
      <c r="LHS79" s="26"/>
      <c r="LHT79" s="26"/>
      <c r="LHU79" s="26"/>
      <c r="LHV79" s="26"/>
      <c r="LHW79" s="26"/>
      <c r="LHX79" s="26"/>
      <c r="LHY79" s="26"/>
      <c r="LHZ79" s="26"/>
      <c r="LIA79" s="26"/>
      <c r="LIB79" s="26"/>
      <c r="LIC79" s="26"/>
      <c r="LID79" s="26"/>
      <c r="LIE79" s="26"/>
      <c r="LIF79" s="26"/>
      <c r="LIG79" s="26"/>
      <c r="LIH79" s="26"/>
      <c r="LII79" s="26"/>
      <c r="LIJ79" s="26"/>
      <c r="LIK79" s="26"/>
      <c r="LIL79" s="26"/>
      <c r="LIM79" s="26"/>
      <c r="LIN79" s="26"/>
      <c r="LIO79" s="26"/>
      <c r="LIP79" s="26"/>
      <c r="LIQ79" s="26"/>
      <c r="LIR79" s="26"/>
      <c r="LIS79" s="26"/>
      <c r="LIT79" s="26"/>
      <c r="LIU79" s="26"/>
      <c r="LIV79" s="26"/>
      <c r="LIW79" s="26"/>
      <c r="LIX79" s="26"/>
      <c r="LIY79" s="26"/>
      <c r="LIZ79" s="26"/>
      <c r="LJA79" s="26"/>
      <c r="LJB79" s="26"/>
      <c r="LJC79" s="26"/>
      <c r="LJD79" s="26"/>
      <c r="LJE79" s="26"/>
      <c r="LJF79" s="26"/>
      <c r="LJG79" s="26"/>
      <c r="LJH79" s="26"/>
      <c r="LJI79" s="26"/>
      <c r="LJJ79" s="26"/>
      <c r="LJK79" s="26"/>
      <c r="LJL79" s="26"/>
      <c r="LJM79" s="26"/>
      <c r="LJN79" s="26"/>
      <c r="LJO79" s="26"/>
      <c r="LJP79" s="26"/>
      <c r="LJQ79" s="26"/>
      <c r="LJR79" s="26"/>
      <c r="LJS79" s="26"/>
      <c r="LJT79" s="26"/>
      <c r="LJU79" s="26"/>
      <c r="LJV79" s="26"/>
      <c r="LJW79" s="26"/>
      <c r="LJX79" s="26"/>
      <c r="LJY79" s="26"/>
      <c r="LJZ79" s="26"/>
      <c r="LKA79" s="26"/>
      <c r="LKB79" s="26"/>
      <c r="LKC79" s="26"/>
      <c r="LKD79" s="26"/>
      <c r="LKE79" s="26"/>
      <c r="LKF79" s="26"/>
      <c r="LKG79" s="26"/>
      <c r="LKH79" s="26"/>
      <c r="LKI79" s="26"/>
      <c r="LKJ79" s="26"/>
      <c r="LKK79" s="26"/>
      <c r="LKL79" s="26"/>
      <c r="LKM79" s="26"/>
      <c r="LKN79" s="26"/>
      <c r="LKO79" s="26"/>
      <c r="LKP79" s="26"/>
      <c r="LKQ79" s="26"/>
      <c r="LKR79" s="26"/>
      <c r="LKS79" s="26"/>
      <c r="LKT79" s="26"/>
      <c r="LKU79" s="26"/>
      <c r="LKV79" s="26"/>
      <c r="LKW79" s="26"/>
      <c r="LKX79" s="26"/>
      <c r="LKY79" s="26"/>
      <c r="LKZ79" s="26"/>
      <c r="LLA79" s="26"/>
      <c r="LLB79" s="26"/>
      <c r="LLC79" s="26"/>
      <c r="LLD79" s="26"/>
      <c r="LLE79" s="26"/>
      <c r="LLF79" s="26"/>
      <c r="LLG79" s="26"/>
      <c r="LLH79" s="26"/>
      <c r="LLI79" s="26"/>
      <c r="LLJ79" s="26"/>
      <c r="LLK79" s="26"/>
      <c r="LLL79" s="26"/>
      <c r="LLM79" s="26"/>
      <c r="LLN79" s="26"/>
      <c r="LLO79" s="26"/>
      <c r="LLP79" s="26"/>
      <c r="LLQ79" s="26"/>
      <c r="LLR79" s="26"/>
      <c r="LLS79" s="26"/>
      <c r="LLT79" s="26"/>
      <c r="LLU79" s="26"/>
      <c r="LLV79" s="26"/>
      <c r="LLW79" s="26"/>
      <c r="LLX79" s="26"/>
      <c r="LLY79" s="26"/>
      <c r="LLZ79" s="26"/>
      <c r="LMA79" s="26"/>
      <c r="LMB79" s="26"/>
      <c r="LMC79" s="26"/>
      <c r="LMD79" s="26"/>
      <c r="LME79" s="26"/>
      <c r="LMF79" s="26"/>
      <c r="LMG79" s="26"/>
      <c r="LMH79" s="26"/>
      <c r="LMI79" s="26"/>
      <c r="LMJ79" s="26"/>
      <c r="LMK79" s="26"/>
      <c r="LML79" s="26"/>
      <c r="LMM79" s="26"/>
      <c r="LMN79" s="26"/>
      <c r="LMO79" s="26"/>
      <c r="LMP79" s="26"/>
      <c r="LMQ79" s="26"/>
      <c r="LMR79" s="26"/>
      <c r="LMS79" s="26"/>
      <c r="LMT79" s="26"/>
      <c r="LMU79" s="26"/>
      <c r="LMV79" s="26"/>
      <c r="LMW79" s="26"/>
      <c r="LMX79" s="26"/>
      <c r="LMY79" s="26"/>
      <c r="LMZ79" s="26"/>
      <c r="LNA79" s="26"/>
      <c r="LNB79" s="26"/>
      <c r="LNC79" s="26"/>
      <c r="LND79" s="26"/>
      <c r="LNE79" s="26"/>
      <c r="LNF79" s="26"/>
      <c r="LNG79" s="26"/>
      <c r="LNH79" s="26"/>
      <c r="LNI79" s="26"/>
      <c r="LNJ79" s="26"/>
      <c r="LNK79" s="26"/>
      <c r="LNL79" s="26"/>
      <c r="LNM79" s="26"/>
      <c r="LNN79" s="26"/>
      <c r="LNO79" s="26"/>
      <c r="LNP79" s="26"/>
      <c r="LNQ79" s="26"/>
      <c r="LNR79" s="26"/>
      <c r="LNS79" s="26"/>
      <c r="LNT79" s="26"/>
      <c r="LNU79" s="26"/>
      <c r="LNV79" s="26"/>
      <c r="LNW79" s="26"/>
      <c r="LNX79" s="26"/>
      <c r="LNY79" s="26"/>
      <c r="LNZ79" s="26"/>
      <c r="LOA79" s="26"/>
      <c r="LOB79" s="26"/>
      <c r="LOC79" s="26"/>
      <c r="LOD79" s="26"/>
      <c r="LOE79" s="26"/>
      <c r="LOF79" s="26"/>
      <c r="LOG79" s="26"/>
      <c r="LOH79" s="26"/>
      <c r="LOI79" s="26"/>
      <c r="LOJ79" s="26"/>
      <c r="LOK79" s="26"/>
      <c r="LOL79" s="26"/>
      <c r="LOM79" s="26"/>
      <c r="LON79" s="26"/>
      <c r="LOO79" s="26"/>
      <c r="LOP79" s="26"/>
      <c r="LOQ79" s="26"/>
      <c r="LOR79" s="26"/>
      <c r="LOS79" s="26"/>
      <c r="LOT79" s="26"/>
      <c r="LOU79" s="26"/>
      <c r="LOV79" s="26"/>
      <c r="LOW79" s="26"/>
      <c r="LOX79" s="26"/>
      <c r="LOY79" s="26"/>
      <c r="LOZ79" s="26"/>
      <c r="LPA79" s="26"/>
      <c r="LPB79" s="26"/>
      <c r="LPC79" s="26"/>
      <c r="LPD79" s="26"/>
      <c r="LPE79" s="26"/>
      <c r="LPF79" s="26"/>
      <c r="LPG79" s="26"/>
      <c r="LPH79" s="26"/>
      <c r="LPI79" s="26"/>
      <c r="LPJ79" s="26"/>
      <c r="LPK79" s="26"/>
      <c r="LPL79" s="26"/>
      <c r="LPM79" s="26"/>
      <c r="LPN79" s="26"/>
      <c r="LPO79" s="26"/>
      <c r="LPP79" s="26"/>
      <c r="LPQ79" s="26"/>
      <c r="LPR79" s="26"/>
      <c r="LPS79" s="26"/>
      <c r="LPT79" s="26"/>
      <c r="LPU79" s="26"/>
      <c r="LPV79" s="26"/>
      <c r="LPW79" s="26"/>
      <c r="LPX79" s="26"/>
      <c r="LPY79" s="26"/>
      <c r="LPZ79" s="26"/>
      <c r="LQA79" s="26"/>
      <c r="LQB79" s="26"/>
      <c r="LQC79" s="26"/>
      <c r="LQD79" s="26"/>
      <c r="LQE79" s="26"/>
      <c r="LQF79" s="26"/>
      <c r="LQG79" s="26"/>
      <c r="LQH79" s="26"/>
      <c r="LQI79" s="26"/>
      <c r="LQJ79" s="26"/>
      <c r="LQK79" s="26"/>
      <c r="LQL79" s="26"/>
      <c r="LQM79" s="26"/>
      <c r="LQN79" s="26"/>
      <c r="LQO79" s="26"/>
      <c r="LQP79" s="26"/>
      <c r="LQQ79" s="26"/>
      <c r="LQR79" s="26"/>
      <c r="LQS79" s="26"/>
      <c r="LQT79" s="26"/>
      <c r="LQU79" s="26"/>
      <c r="LQV79" s="26"/>
      <c r="LQW79" s="26"/>
      <c r="LQX79" s="26"/>
      <c r="LQY79" s="26"/>
      <c r="LQZ79" s="26"/>
      <c r="LRA79" s="26"/>
      <c r="LRB79" s="26"/>
      <c r="LRC79" s="26"/>
      <c r="LRD79" s="26"/>
      <c r="LRE79" s="26"/>
      <c r="LRF79" s="26"/>
      <c r="LRG79" s="26"/>
      <c r="LRH79" s="26"/>
      <c r="LRI79" s="26"/>
      <c r="LRJ79" s="26"/>
      <c r="LRK79" s="26"/>
      <c r="LRL79" s="26"/>
      <c r="LRM79" s="26"/>
      <c r="LRN79" s="26"/>
      <c r="LRO79" s="26"/>
      <c r="LRP79" s="26"/>
      <c r="LRQ79" s="26"/>
      <c r="LRR79" s="26"/>
      <c r="LRS79" s="26"/>
      <c r="LRT79" s="26"/>
      <c r="LRU79" s="26"/>
      <c r="LRV79" s="26"/>
      <c r="LRW79" s="26"/>
      <c r="LRX79" s="26"/>
      <c r="LRY79" s="26"/>
      <c r="LRZ79" s="26"/>
      <c r="LSA79" s="26"/>
      <c r="LSB79" s="26"/>
      <c r="LSC79" s="26"/>
      <c r="LSD79" s="26"/>
      <c r="LSE79" s="26"/>
      <c r="LSF79" s="26"/>
      <c r="LSG79" s="26"/>
      <c r="LSH79" s="26"/>
      <c r="LSI79" s="26"/>
      <c r="LSJ79" s="26"/>
      <c r="LSK79" s="26"/>
      <c r="LSL79" s="26"/>
      <c r="LSM79" s="26"/>
      <c r="LSN79" s="26"/>
      <c r="LSO79" s="26"/>
      <c r="LSP79" s="26"/>
      <c r="LSQ79" s="26"/>
      <c r="LSR79" s="26"/>
      <c r="LSS79" s="26"/>
      <c r="LST79" s="26"/>
      <c r="LSU79" s="26"/>
      <c r="LSV79" s="26"/>
      <c r="LSW79" s="26"/>
      <c r="LSX79" s="26"/>
      <c r="LSY79" s="26"/>
      <c r="LSZ79" s="26"/>
      <c r="LTA79" s="26"/>
      <c r="LTB79" s="26"/>
      <c r="LTC79" s="26"/>
      <c r="LTD79" s="26"/>
      <c r="LTE79" s="26"/>
      <c r="LTF79" s="26"/>
      <c r="LTG79" s="26"/>
      <c r="LTH79" s="26"/>
      <c r="LTI79" s="26"/>
      <c r="LTJ79" s="26"/>
      <c r="LTK79" s="26"/>
      <c r="LTL79" s="26"/>
      <c r="LTM79" s="26"/>
      <c r="LTN79" s="26"/>
      <c r="LTO79" s="26"/>
      <c r="LTP79" s="26"/>
      <c r="LTQ79" s="26"/>
      <c r="LTR79" s="26"/>
      <c r="LTS79" s="26"/>
      <c r="LTT79" s="26"/>
      <c r="LTU79" s="26"/>
      <c r="LTV79" s="26"/>
      <c r="LTW79" s="26"/>
      <c r="LTX79" s="26"/>
      <c r="LTY79" s="26"/>
      <c r="LTZ79" s="26"/>
      <c r="LUA79" s="26"/>
      <c r="LUB79" s="26"/>
      <c r="LUC79" s="26"/>
      <c r="LUD79" s="26"/>
      <c r="LUE79" s="26"/>
      <c r="LUF79" s="26"/>
      <c r="LUG79" s="26"/>
      <c r="LUH79" s="26"/>
      <c r="LUI79" s="26"/>
      <c r="LUJ79" s="26"/>
      <c r="LUK79" s="26"/>
      <c r="LUL79" s="26"/>
      <c r="LUM79" s="26"/>
      <c r="LUN79" s="26"/>
      <c r="LUO79" s="26"/>
      <c r="LUP79" s="26"/>
      <c r="LUQ79" s="26"/>
      <c r="LUR79" s="26"/>
      <c r="LUS79" s="26"/>
      <c r="LUT79" s="26"/>
      <c r="LUU79" s="26"/>
      <c r="LUV79" s="26"/>
      <c r="LUW79" s="26"/>
      <c r="LUX79" s="26"/>
      <c r="LUY79" s="26"/>
      <c r="LUZ79" s="26"/>
      <c r="LVA79" s="26"/>
      <c r="LVB79" s="26"/>
      <c r="LVC79" s="26"/>
      <c r="LVD79" s="26"/>
      <c r="LVE79" s="26"/>
      <c r="LVF79" s="26"/>
      <c r="LVG79" s="26"/>
      <c r="LVH79" s="26"/>
      <c r="LVI79" s="26"/>
      <c r="LVJ79" s="26"/>
      <c r="LVK79" s="26"/>
      <c r="LVL79" s="26"/>
      <c r="LVM79" s="26"/>
      <c r="LVN79" s="26"/>
      <c r="LVO79" s="26"/>
      <c r="LVP79" s="26"/>
      <c r="LVQ79" s="26"/>
      <c r="LVR79" s="26"/>
      <c r="LVS79" s="26"/>
      <c r="LVT79" s="26"/>
      <c r="LVU79" s="26"/>
      <c r="LVV79" s="26"/>
      <c r="LVW79" s="26"/>
      <c r="LVX79" s="26"/>
      <c r="LVY79" s="26"/>
      <c r="LVZ79" s="26"/>
      <c r="LWA79" s="26"/>
      <c r="LWB79" s="26"/>
      <c r="LWC79" s="26"/>
      <c r="LWD79" s="26"/>
      <c r="LWE79" s="26"/>
      <c r="LWF79" s="26"/>
      <c r="LWG79" s="26"/>
      <c r="LWH79" s="26"/>
      <c r="LWI79" s="26"/>
      <c r="LWJ79" s="26"/>
      <c r="LWK79" s="26"/>
      <c r="LWL79" s="26"/>
      <c r="LWM79" s="26"/>
      <c r="LWN79" s="26"/>
      <c r="LWO79" s="26"/>
      <c r="LWP79" s="26"/>
      <c r="LWQ79" s="26"/>
      <c r="LWR79" s="26"/>
      <c r="LWS79" s="26"/>
      <c r="LWT79" s="26"/>
      <c r="LWU79" s="26"/>
      <c r="LWV79" s="26"/>
      <c r="LWW79" s="26"/>
      <c r="LWX79" s="26"/>
      <c r="LWY79" s="26"/>
      <c r="LWZ79" s="26"/>
      <c r="LXA79" s="26"/>
      <c r="LXB79" s="26"/>
      <c r="LXC79" s="26"/>
      <c r="LXD79" s="26"/>
      <c r="LXE79" s="26"/>
      <c r="LXF79" s="26"/>
      <c r="LXG79" s="26"/>
      <c r="LXH79" s="26"/>
      <c r="LXI79" s="26"/>
      <c r="LXJ79" s="26"/>
      <c r="LXK79" s="26"/>
      <c r="LXL79" s="26"/>
      <c r="LXM79" s="26"/>
      <c r="LXN79" s="26"/>
      <c r="LXO79" s="26"/>
      <c r="LXP79" s="26"/>
      <c r="LXQ79" s="26"/>
      <c r="LXR79" s="26"/>
      <c r="LXS79" s="26"/>
      <c r="LXT79" s="26"/>
      <c r="LXU79" s="26"/>
      <c r="LXV79" s="26"/>
      <c r="LXW79" s="26"/>
      <c r="LXX79" s="26"/>
      <c r="LXY79" s="26"/>
      <c r="LXZ79" s="26"/>
      <c r="LYA79" s="26"/>
      <c r="LYB79" s="26"/>
      <c r="LYC79" s="26"/>
      <c r="LYD79" s="26"/>
      <c r="LYE79" s="26"/>
      <c r="LYF79" s="26"/>
      <c r="LYG79" s="26"/>
      <c r="LYH79" s="26"/>
      <c r="LYI79" s="26"/>
      <c r="LYJ79" s="26"/>
      <c r="LYK79" s="26"/>
      <c r="LYL79" s="26"/>
      <c r="LYM79" s="26"/>
      <c r="LYN79" s="26"/>
      <c r="LYO79" s="26"/>
      <c r="LYP79" s="26"/>
      <c r="LYQ79" s="26"/>
      <c r="LYR79" s="26"/>
      <c r="LYS79" s="26"/>
      <c r="LYT79" s="26"/>
      <c r="LYU79" s="26"/>
      <c r="LYV79" s="26"/>
      <c r="LYW79" s="26"/>
      <c r="LYX79" s="26"/>
      <c r="LYY79" s="26"/>
      <c r="LYZ79" s="26"/>
      <c r="LZA79" s="26"/>
      <c r="LZB79" s="26"/>
      <c r="LZC79" s="26"/>
      <c r="LZD79" s="26"/>
      <c r="LZE79" s="26"/>
      <c r="LZF79" s="26"/>
      <c r="LZG79" s="26"/>
      <c r="LZH79" s="26"/>
      <c r="LZI79" s="26"/>
      <c r="LZJ79" s="26"/>
      <c r="LZK79" s="26"/>
      <c r="LZL79" s="26"/>
      <c r="LZM79" s="26"/>
      <c r="LZN79" s="26"/>
      <c r="LZO79" s="26"/>
      <c r="LZP79" s="26"/>
      <c r="LZQ79" s="26"/>
      <c r="LZR79" s="26"/>
      <c r="LZS79" s="26"/>
      <c r="LZT79" s="26"/>
      <c r="LZU79" s="26"/>
      <c r="LZV79" s="26"/>
      <c r="LZW79" s="26"/>
      <c r="LZX79" s="26"/>
      <c r="LZY79" s="26"/>
      <c r="LZZ79" s="26"/>
      <c r="MAA79" s="26"/>
      <c r="MAB79" s="26"/>
      <c r="MAC79" s="26"/>
      <c r="MAD79" s="26"/>
      <c r="MAE79" s="26"/>
      <c r="MAF79" s="26"/>
      <c r="MAG79" s="26"/>
      <c r="MAH79" s="26"/>
      <c r="MAI79" s="26"/>
      <c r="MAJ79" s="26"/>
      <c r="MAK79" s="26"/>
      <c r="MAL79" s="26"/>
      <c r="MAM79" s="26"/>
      <c r="MAN79" s="26"/>
      <c r="MAO79" s="26"/>
      <c r="MAP79" s="26"/>
      <c r="MAQ79" s="26"/>
      <c r="MAR79" s="26"/>
      <c r="MAS79" s="26"/>
      <c r="MAT79" s="26"/>
      <c r="MAU79" s="26"/>
      <c r="MAV79" s="26"/>
      <c r="MAW79" s="26"/>
      <c r="MAX79" s="26"/>
      <c r="MAY79" s="26"/>
      <c r="MAZ79" s="26"/>
      <c r="MBA79" s="26"/>
      <c r="MBB79" s="26"/>
      <c r="MBC79" s="26"/>
      <c r="MBD79" s="26"/>
      <c r="MBE79" s="26"/>
      <c r="MBF79" s="26"/>
      <c r="MBG79" s="26"/>
      <c r="MBH79" s="26"/>
      <c r="MBI79" s="26"/>
      <c r="MBJ79" s="26"/>
      <c r="MBK79" s="26"/>
      <c r="MBL79" s="26"/>
      <c r="MBM79" s="26"/>
      <c r="MBN79" s="26"/>
      <c r="MBO79" s="26"/>
      <c r="MBP79" s="26"/>
      <c r="MBQ79" s="26"/>
      <c r="MBR79" s="26"/>
      <c r="MBS79" s="26"/>
      <c r="MBT79" s="26"/>
      <c r="MBU79" s="26"/>
      <c r="MBV79" s="26"/>
      <c r="MBW79" s="26"/>
      <c r="MBX79" s="26"/>
      <c r="MBY79" s="26"/>
      <c r="MBZ79" s="26"/>
      <c r="MCA79" s="26"/>
      <c r="MCB79" s="26"/>
      <c r="MCC79" s="26"/>
      <c r="MCD79" s="26"/>
      <c r="MCE79" s="26"/>
      <c r="MCF79" s="26"/>
      <c r="MCG79" s="26"/>
      <c r="MCH79" s="26"/>
      <c r="MCI79" s="26"/>
      <c r="MCJ79" s="26"/>
      <c r="MCK79" s="26"/>
      <c r="MCL79" s="26"/>
      <c r="MCM79" s="26"/>
      <c r="MCN79" s="26"/>
      <c r="MCO79" s="26"/>
      <c r="MCP79" s="26"/>
      <c r="MCQ79" s="26"/>
      <c r="MCR79" s="26"/>
      <c r="MCS79" s="26"/>
      <c r="MCT79" s="26"/>
      <c r="MCU79" s="26"/>
      <c r="MCV79" s="26"/>
      <c r="MCW79" s="26"/>
      <c r="MCX79" s="26"/>
      <c r="MCY79" s="26"/>
      <c r="MCZ79" s="26"/>
      <c r="MDA79" s="26"/>
      <c r="MDB79" s="26"/>
      <c r="MDC79" s="26"/>
      <c r="MDD79" s="26"/>
      <c r="MDE79" s="26"/>
      <c r="MDF79" s="26"/>
      <c r="MDG79" s="26"/>
      <c r="MDH79" s="26"/>
      <c r="MDI79" s="26"/>
      <c r="MDJ79" s="26"/>
      <c r="MDK79" s="26"/>
      <c r="MDL79" s="26"/>
      <c r="MDM79" s="26"/>
      <c r="MDN79" s="26"/>
      <c r="MDO79" s="26"/>
      <c r="MDP79" s="26"/>
      <c r="MDQ79" s="26"/>
      <c r="MDR79" s="26"/>
      <c r="MDS79" s="26"/>
      <c r="MDT79" s="26"/>
      <c r="MDU79" s="26"/>
      <c r="MDV79" s="26"/>
      <c r="MDW79" s="26"/>
      <c r="MDX79" s="26"/>
      <c r="MDY79" s="26"/>
      <c r="MDZ79" s="26"/>
      <c r="MEA79" s="26"/>
      <c r="MEB79" s="26"/>
      <c r="MEC79" s="26"/>
      <c r="MED79" s="26"/>
      <c r="MEE79" s="26"/>
      <c r="MEF79" s="26"/>
      <c r="MEG79" s="26"/>
      <c r="MEH79" s="26"/>
      <c r="MEI79" s="26"/>
      <c r="MEJ79" s="26"/>
      <c r="MEK79" s="26"/>
      <c r="MEL79" s="26"/>
      <c r="MEM79" s="26"/>
      <c r="MEN79" s="26"/>
      <c r="MEO79" s="26"/>
      <c r="MEP79" s="26"/>
      <c r="MEQ79" s="26"/>
      <c r="MER79" s="26"/>
      <c r="MES79" s="26"/>
      <c r="MET79" s="26"/>
      <c r="MEU79" s="26"/>
      <c r="MEV79" s="26"/>
      <c r="MEW79" s="26"/>
      <c r="MEX79" s="26"/>
      <c r="MEY79" s="26"/>
      <c r="MEZ79" s="26"/>
      <c r="MFA79" s="26"/>
      <c r="MFB79" s="26"/>
      <c r="MFC79" s="26"/>
      <c r="MFD79" s="26"/>
      <c r="MFE79" s="26"/>
      <c r="MFF79" s="26"/>
      <c r="MFG79" s="26"/>
      <c r="MFH79" s="26"/>
      <c r="MFI79" s="26"/>
      <c r="MFJ79" s="26"/>
      <c r="MFK79" s="26"/>
      <c r="MFL79" s="26"/>
      <c r="MFM79" s="26"/>
      <c r="MFN79" s="26"/>
      <c r="MFO79" s="26"/>
      <c r="MFP79" s="26"/>
      <c r="MFQ79" s="26"/>
      <c r="MFR79" s="26"/>
      <c r="MFS79" s="26"/>
      <c r="MFT79" s="26"/>
      <c r="MFU79" s="26"/>
      <c r="MFV79" s="26"/>
      <c r="MFW79" s="26"/>
      <c r="MFX79" s="26"/>
      <c r="MFY79" s="26"/>
      <c r="MFZ79" s="26"/>
      <c r="MGA79" s="26"/>
      <c r="MGB79" s="26"/>
      <c r="MGC79" s="26"/>
      <c r="MGD79" s="26"/>
      <c r="MGE79" s="26"/>
      <c r="MGF79" s="26"/>
      <c r="MGG79" s="26"/>
      <c r="MGH79" s="26"/>
      <c r="MGI79" s="26"/>
      <c r="MGJ79" s="26"/>
      <c r="MGK79" s="26"/>
      <c r="MGL79" s="26"/>
      <c r="MGM79" s="26"/>
      <c r="MGN79" s="26"/>
      <c r="MGO79" s="26"/>
      <c r="MGP79" s="26"/>
      <c r="MGQ79" s="26"/>
      <c r="MGR79" s="26"/>
      <c r="MGS79" s="26"/>
      <c r="MGT79" s="26"/>
      <c r="MGU79" s="26"/>
      <c r="MGV79" s="26"/>
      <c r="MGW79" s="26"/>
      <c r="MGX79" s="26"/>
      <c r="MGY79" s="26"/>
      <c r="MGZ79" s="26"/>
      <c r="MHA79" s="26"/>
      <c r="MHB79" s="26"/>
      <c r="MHC79" s="26"/>
      <c r="MHD79" s="26"/>
      <c r="MHE79" s="26"/>
      <c r="MHF79" s="26"/>
      <c r="MHG79" s="26"/>
      <c r="MHH79" s="26"/>
      <c r="MHI79" s="26"/>
      <c r="MHJ79" s="26"/>
      <c r="MHK79" s="26"/>
      <c r="MHL79" s="26"/>
      <c r="MHM79" s="26"/>
      <c r="MHN79" s="26"/>
      <c r="MHO79" s="26"/>
      <c r="MHP79" s="26"/>
      <c r="MHQ79" s="26"/>
      <c r="MHR79" s="26"/>
      <c r="MHS79" s="26"/>
      <c r="MHT79" s="26"/>
      <c r="MHU79" s="26"/>
      <c r="MHV79" s="26"/>
      <c r="MHW79" s="26"/>
      <c r="MHX79" s="26"/>
      <c r="MHY79" s="26"/>
      <c r="MHZ79" s="26"/>
      <c r="MIA79" s="26"/>
      <c r="MIB79" s="26"/>
      <c r="MIC79" s="26"/>
      <c r="MID79" s="26"/>
      <c r="MIE79" s="26"/>
      <c r="MIF79" s="26"/>
      <c r="MIG79" s="26"/>
      <c r="MIH79" s="26"/>
      <c r="MII79" s="26"/>
      <c r="MIJ79" s="26"/>
      <c r="MIK79" s="26"/>
      <c r="MIL79" s="26"/>
      <c r="MIM79" s="26"/>
      <c r="MIN79" s="26"/>
      <c r="MIO79" s="26"/>
      <c r="MIP79" s="26"/>
      <c r="MIQ79" s="26"/>
      <c r="MIR79" s="26"/>
      <c r="MIS79" s="26"/>
      <c r="MIT79" s="26"/>
      <c r="MIU79" s="26"/>
      <c r="MIV79" s="26"/>
      <c r="MIW79" s="26"/>
      <c r="MIX79" s="26"/>
      <c r="MIY79" s="26"/>
      <c r="MIZ79" s="26"/>
      <c r="MJA79" s="26"/>
      <c r="MJB79" s="26"/>
      <c r="MJC79" s="26"/>
      <c r="MJD79" s="26"/>
      <c r="MJE79" s="26"/>
      <c r="MJF79" s="26"/>
      <c r="MJG79" s="26"/>
      <c r="MJH79" s="26"/>
      <c r="MJI79" s="26"/>
      <c r="MJJ79" s="26"/>
      <c r="MJK79" s="26"/>
      <c r="MJL79" s="26"/>
      <c r="MJM79" s="26"/>
      <c r="MJN79" s="26"/>
      <c r="MJO79" s="26"/>
      <c r="MJP79" s="26"/>
      <c r="MJQ79" s="26"/>
      <c r="MJR79" s="26"/>
      <c r="MJS79" s="26"/>
      <c r="MJT79" s="26"/>
      <c r="MJU79" s="26"/>
      <c r="MJV79" s="26"/>
      <c r="MJW79" s="26"/>
      <c r="MJX79" s="26"/>
      <c r="MJY79" s="26"/>
      <c r="MJZ79" s="26"/>
      <c r="MKA79" s="26"/>
      <c r="MKB79" s="26"/>
      <c r="MKC79" s="26"/>
      <c r="MKD79" s="26"/>
      <c r="MKE79" s="26"/>
      <c r="MKF79" s="26"/>
      <c r="MKG79" s="26"/>
      <c r="MKH79" s="26"/>
      <c r="MKI79" s="26"/>
      <c r="MKJ79" s="26"/>
      <c r="MKK79" s="26"/>
      <c r="MKL79" s="26"/>
      <c r="MKM79" s="26"/>
      <c r="MKN79" s="26"/>
      <c r="MKO79" s="26"/>
      <c r="MKP79" s="26"/>
      <c r="MKQ79" s="26"/>
      <c r="MKR79" s="26"/>
      <c r="MKS79" s="26"/>
      <c r="MKT79" s="26"/>
      <c r="MKU79" s="26"/>
      <c r="MKV79" s="26"/>
      <c r="MKW79" s="26"/>
      <c r="MKX79" s="26"/>
      <c r="MKY79" s="26"/>
      <c r="MKZ79" s="26"/>
      <c r="MLA79" s="26"/>
      <c r="MLB79" s="26"/>
      <c r="MLC79" s="26"/>
      <c r="MLD79" s="26"/>
      <c r="MLE79" s="26"/>
      <c r="MLF79" s="26"/>
      <c r="MLG79" s="26"/>
      <c r="MLH79" s="26"/>
      <c r="MLI79" s="26"/>
      <c r="MLJ79" s="26"/>
      <c r="MLK79" s="26"/>
      <c r="MLL79" s="26"/>
      <c r="MLM79" s="26"/>
      <c r="MLN79" s="26"/>
      <c r="MLO79" s="26"/>
      <c r="MLP79" s="26"/>
      <c r="MLQ79" s="26"/>
      <c r="MLR79" s="26"/>
      <c r="MLS79" s="26"/>
      <c r="MLT79" s="26"/>
      <c r="MLU79" s="26"/>
      <c r="MLV79" s="26"/>
      <c r="MLW79" s="26"/>
      <c r="MLX79" s="26"/>
      <c r="MLY79" s="26"/>
      <c r="MLZ79" s="26"/>
      <c r="MMA79" s="26"/>
      <c r="MMB79" s="26"/>
      <c r="MMC79" s="26"/>
      <c r="MMD79" s="26"/>
      <c r="MME79" s="26"/>
      <c r="MMF79" s="26"/>
      <c r="MMG79" s="26"/>
      <c r="MMH79" s="26"/>
      <c r="MMI79" s="26"/>
      <c r="MMJ79" s="26"/>
      <c r="MMK79" s="26"/>
      <c r="MML79" s="26"/>
      <c r="MMM79" s="26"/>
      <c r="MMN79" s="26"/>
      <c r="MMO79" s="26"/>
      <c r="MMP79" s="26"/>
      <c r="MMQ79" s="26"/>
      <c r="MMR79" s="26"/>
      <c r="MMS79" s="26"/>
      <c r="MMT79" s="26"/>
      <c r="MMU79" s="26"/>
      <c r="MMV79" s="26"/>
      <c r="MMW79" s="26"/>
      <c r="MMX79" s="26"/>
      <c r="MMY79" s="26"/>
      <c r="MMZ79" s="26"/>
      <c r="MNA79" s="26"/>
      <c r="MNB79" s="26"/>
      <c r="MNC79" s="26"/>
      <c r="MND79" s="26"/>
      <c r="MNE79" s="26"/>
      <c r="MNF79" s="26"/>
      <c r="MNG79" s="26"/>
      <c r="MNH79" s="26"/>
      <c r="MNI79" s="26"/>
      <c r="MNJ79" s="26"/>
      <c r="MNK79" s="26"/>
      <c r="MNL79" s="26"/>
      <c r="MNM79" s="26"/>
      <c r="MNN79" s="26"/>
      <c r="MNO79" s="26"/>
      <c r="MNP79" s="26"/>
      <c r="MNQ79" s="26"/>
      <c r="MNR79" s="26"/>
      <c r="MNS79" s="26"/>
      <c r="MNT79" s="26"/>
      <c r="MNU79" s="26"/>
      <c r="MNV79" s="26"/>
      <c r="MNW79" s="26"/>
      <c r="MNX79" s="26"/>
      <c r="MNY79" s="26"/>
      <c r="MNZ79" s="26"/>
      <c r="MOA79" s="26"/>
      <c r="MOB79" s="26"/>
      <c r="MOC79" s="26"/>
      <c r="MOD79" s="26"/>
      <c r="MOE79" s="26"/>
      <c r="MOF79" s="26"/>
      <c r="MOG79" s="26"/>
      <c r="MOH79" s="26"/>
      <c r="MOI79" s="26"/>
      <c r="MOJ79" s="26"/>
      <c r="MOK79" s="26"/>
      <c r="MOL79" s="26"/>
      <c r="MOM79" s="26"/>
      <c r="MON79" s="26"/>
      <c r="MOO79" s="26"/>
      <c r="MOP79" s="26"/>
      <c r="MOQ79" s="26"/>
      <c r="MOR79" s="26"/>
      <c r="MOS79" s="26"/>
      <c r="MOT79" s="26"/>
      <c r="MOU79" s="26"/>
      <c r="MOV79" s="26"/>
      <c r="MOW79" s="26"/>
      <c r="MOX79" s="26"/>
      <c r="MOY79" s="26"/>
      <c r="MOZ79" s="26"/>
      <c r="MPA79" s="26"/>
      <c r="MPB79" s="26"/>
      <c r="MPC79" s="26"/>
      <c r="MPD79" s="26"/>
      <c r="MPE79" s="26"/>
      <c r="MPF79" s="26"/>
      <c r="MPG79" s="26"/>
      <c r="MPH79" s="26"/>
      <c r="MPI79" s="26"/>
      <c r="MPJ79" s="26"/>
      <c r="MPK79" s="26"/>
      <c r="MPL79" s="26"/>
      <c r="MPM79" s="26"/>
      <c r="MPN79" s="26"/>
      <c r="MPO79" s="26"/>
      <c r="MPP79" s="26"/>
      <c r="MPQ79" s="26"/>
      <c r="MPR79" s="26"/>
      <c r="MPS79" s="26"/>
      <c r="MPT79" s="26"/>
      <c r="MPU79" s="26"/>
      <c r="MPV79" s="26"/>
      <c r="MPW79" s="26"/>
      <c r="MPX79" s="26"/>
      <c r="MPY79" s="26"/>
      <c r="MPZ79" s="26"/>
      <c r="MQA79" s="26"/>
      <c r="MQB79" s="26"/>
      <c r="MQC79" s="26"/>
      <c r="MQD79" s="26"/>
      <c r="MQE79" s="26"/>
      <c r="MQF79" s="26"/>
      <c r="MQG79" s="26"/>
      <c r="MQH79" s="26"/>
      <c r="MQI79" s="26"/>
      <c r="MQJ79" s="26"/>
      <c r="MQK79" s="26"/>
      <c r="MQL79" s="26"/>
      <c r="MQM79" s="26"/>
      <c r="MQN79" s="26"/>
      <c r="MQO79" s="26"/>
      <c r="MQP79" s="26"/>
      <c r="MQQ79" s="26"/>
      <c r="MQR79" s="26"/>
      <c r="MQS79" s="26"/>
      <c r="MQT79" s="26"/>
      <c r="MQU79" s="26"/>
      <c r="MQV79" s="26"/>
      <c r="MQW79" s="26"/>
      <c r="MQX79" s="26"/>
      <c r="MQY79" s="26"/>
      <c r="MQZ79" s="26"/>
      <c r="MRA79" s="26"/>
      <c r="MRB79" s="26"/>
      <c r="MRC79" s="26"/>
      <c r="MRD79" s="26"/>
      <c r="MRE79" s="26"/>
      <c r="MRF79" s="26"/>
      <c r="MRG79" s="26"/>
      <c r="MRH79" s="26"/>
      <c r="MRI79" s="26"/>
      <c r="MRJ79" s="26"/>
      <c r="MRK79" s="26"/>
      <c r="MRL79" s="26"/>
      <c r="MRM79" s="26"/>
      <c r="MRN79" s="26"/>
      <c r="MRO79" s="26"/>
      <c r="MRP79" s="26"/>
      <c r="MRQ79" s="26"/>
      <c r="MRR79" s="26"/>
      <c r="MRS79" s="26"/>
      <c r="MRT79" s="26"/>
      <c r="MRU79" s="26"/>
      <c r="MRV79" s="26"/>
      <c r="MRW79" s="26"/>
      <c r="MRX79" s="26"/>
      <c r="MRY79" s="26"/>
      <c r="MRZ79" s="26"/>
      <c r="MSA79" s="26"/>
      <c r="MSB79" s="26"/>
      <c r="MSC79" s="26"/>
      <c r="MSD79" s="26"/>
      <c r="MSE79" s="26"/>
      <c r="MSF79" s="26"/>
      <c r="MSG79" s="26"/>
      <c r="MSH79" s="26"/>
      <c r="MSI79" s="26"/>
      <c r="MSJ79" s="26"/>
      <c r="MSK79" s="26"/>
      <c r="MSL79" s="26"/>
      <c r="MSM79" s="26"/>
      <c r="MSN79" s="26"/>
      <c r="MSO79" s="26"/>
      <c r="MSP79" s="26"/>
      <c r="MSQ79" s="26"/>
      <c r="MSR79" s="26"/>
      <c r="MSS79" s="26"/>
      <c r="MST79" s="26"/>
      <c r="MSU79" s="26"/>
      <c r="MSV79" s="26"/>
      <c r="MSW79" s="26"/>
      <c r="MSX79" s="26"/>
      <c r="MSY79" s="26"/>
      <c r="MSZ79" s="26"/>
      <c r="MTA79" s="26"/>
      <c r="MTB79" s="26"/>
      <c r="MTC79" s="26"/>
      <c r="MTD79" s="26"/>
      <c r="MTE79" s="26"/>
      <c r="MTF79" s="26"/>
      <c r="MTG79" s="26"/>
      <c r="MTH79" s="26"/>
      <c r="MTI79" s="26"/>
      <c r="MTJ79" s="26"/>
      <c r="MTK79" s="26"/>
      <c r="MTL79" s="26"/>
      <c r="MTM79" s="26"/>
      <c r="MTN79" s="26"/>
      <c r="MTO79" s="26"/>
      <c r="MTP79" s="26"/>
      <c r="MTQ79" s="26"/>
      <c r="MTR79" s="26"/>
      <c r="MTS79" s="26"/>
      <c r="MTT79" s="26"/>
      <c r="MTU79" s="26"/>
      <c r="MTV79" s="26"/>
      <c r="MTW79" s="26"/>
      <c r="MTX79" s="26"/>
      <c r="MTY79" s="26"/>
      <c r="MTZ79" s="26"/>
      <c r="MUA79" s="26"/>
      <c r="MUB79" s="26"/>
      <c r="MUC79" s="26"/>
      <c r="MUD79" s="26"/>
      <c r="MUE79" s="26"/>
      <c r="MUF79" s="26"/>
      <c r="MUG79" s="26"/>
      <c r="MUH79" s="26"/>
      <c r="MUI79" s="26"/>
      <c r="MUJ79" s="26"/>
      <c r="MUK79" s="26"/>
      <c r="MUL79" s="26"/>
      <c r="MUM79" s="26"/>
      <c r="MUN79" s="26"/>
      <c r="MUO79" s="26"/>
      <c r="MUP79" s="26"/>
      <c r="MUQ79" s="26"/>
      <c r="MUR79" s="26"/>
      <c r="MUS79" s="26"/>
      <c r="MUT79" s="26"/>
      <c r="MUU79" s="26"/>
      <c r="MUV79" s="26"/>
      <c r="MUW79" s="26"/>
      <c r="MUX79" s="26"/>
      <c r="MUY79" s="26"/>
      <c r="MUZ79" s="26"/>
      <c r="MVA79" s="26"/>
      <c r="MVB79" s="26"/>
      <c r="MVC79" s="26"/>
      <c r="MVD79" s="26"/>
      <c r="MVE79" s="26"/>
      <c r="MVF79" s="26"/>
      <c r="MVG79" s="26"/>
      <c r="MVH79" s="26"/>
      <c r="MVI79" s="26"/>
      <c r="MVJ79" s="26"/>
      <c r="MVK79" s="26"/>
      <c r="MVL79" s="26"/>
      <c r="MVM79" s="26"/>
      <c r="MVN79" s="26"/>
      <c r="MVO79" s="26"/>
      <c r="MVP79" s="26"/>
      <c r="MVQ79" s="26"/>
      <c r="MVR79" s="26"/>
      <c r="MVS79" s="26"/>
      <c r="MVT79" s="26"/>
      <c r="MVU79" s="26"/>
      <c r="MVV79" s="26"/>
      <c r="MVW79" s="26"/>
      <c r="MVX79" s="26"/>
      <c r="MVY79" s="26"/>
      <c r="MVZ79" s="26"/>
      <c r="MWA79" s="26"/>
      <c r="MWB79" s="26"/>
      <c r="MWC79" s="26"/>
      <c r="MWD79" s="26"/>
      <c r="MWE79" s="26"/>
      <c r="MWF79" s="26"/>
      <c r="MWG79" s="26"/>
      <c r="MWH79" s="26"/>
      <c r="MWI79" s="26"/>
      <c r="MWJ79" s="26"/>
      <c r="MWK79" s="26"/>
      <c r="MWL79" s="26"/>
      <c r="MWM79" s="26"/>
      <c r="MWN79" s="26"/>
      <c r="MWO79" s="26"/>
      <c r="MWP79" s="26"/>
      <c r="MWQ79" s="26"/>
      <c r="MWR79" s="26"/>
      <c r="MWS79" s="26"/>
      <c r="MWT79" s="26"/>
      <c r="MWU79" s="26"/>
      <c r="MWV79" s="26"/>
      <c r="MWW79" s="26"/>
      <c r="MWX79" s="26"/>
      <c r="MWY79" s="26"/>
      <c r="MWZ79" s="26"/>
      <c r="MXA79" s="26"/>
      <c r="MXB79" s="26"/>
      <c r="MXC79" s="26"/>
      <c r="MXD79" s="26"/>
      <c r="MXE79" s="26"/>
      <c r="MXF79" s="26"/>
      <c r="MXG79" s="26"/>
      <c r="MXH79" s="26"/>
      <c r="MXI79" s="26"/>
      <c r="MXJ79" s="26"/>
      <c r="MXK79" s="26"/>
      <c r="MXL79" s="26"/>
      <c r="MXM79" s="26"/>
      <c r="MXN79" s="26"/>
      <c r="MXO79" s="26"/>
      <c r="MXP79" s="26"/>
      <c r="MXQ79" s="26"/>
      <c r="MXR79" s="26"/>
      <c r="MXS79" s="26"/>
      <c r="MXT79" s="26"/>
      <c r="MXU79" s="26"/>
      <c r="MXV79" s="26"/>
      <c r="MXW79" s="26"/>
      <c r="MXX79" s="26"/>
      <c r="MXY79" s="26"/>
      <c r="MXZ79" s="26"/>
      <c r="MYA79" s="26"/>
      <c r="MYB79" s="26"/>
      <c r="MYC79" s="26"/>
      <c r="MYD79" s="26"/>
      <c r="MYE79" s="26"/>
      <c r="MYF79" s="26"/>
      <c r="MYG79" s="26"/>
      <c r="MYH79" s="26"/>
      <c r="MYI79" s="26"/>
      <c r="MYJ79" s="26"/>
      <c r="MYK79" s="26"/>
      <c r="MYL79" s="26"/>
      <c r="MYM79" s="26"/>
      <c r="MYN79" s="26"/>
      <c r="MYO79" s="26"/>
      <c r="MYP79" s="26"/>
      <c r="MYQ79" s="26"/>
      <c r="MYR79" s="26"/>
      <c r="MYS79" s="26"/>
      <c r="MYT79" s="26"/>
      <c r="MYU79" s="26"/>
      <c r="MYV79" s="26"/>
      <c r="MYW79" s="26"/>
      <c r="MYX79" s="26"/>
      <c r="MYY79" s="26"/>
      <c r="MYZ79" s="26"/>
      <c r="MZA79" s="26"/>
      <c r="MZB79" s="26"/>
      <c r="MZC79" s="26"/>
      <c r="MZD79" s="26"/>
      <c r="MZE79" s="26"/>
      <c r="MZF79" s="26"/>
      <c r="MZG79" s="26"/>
      <c r="MZH79" s="26"/>
      <c r="MZI79" s="26"/>
      <c r="MZJ79" s="26"/>
      <c r="MZK79" s="26"/>
      <c r="MZL79" s="26"/>
      <c r="MZM79" s="26"/>
      <c r="MZN79" s="26"/>
      <c r="MZO79" s="26"/>
      <c r="MZP79" s="26"/>
      <c r="MZQ79" s="26"/>
      <c r="MZR79" s="26"/>
      <c r="MZS79" s="26"/>
      <c r="MZT79" s="26"/>
      <c r="MZU79" s="26"/>
      <c r="MZV79" s="26"/>
      <c r="MZW79" s="26"/>
      <c r="MZX79" s="26"/>
      <c r="MZY79" s="26"/>
      <c r="MZZ79" s="26"/>
      <c r="NAA79" s="26"/>
      <c r="NAB79" s="26"/>
      <c r="NAC79" s="26"/>
      <c r="NAD79" s="26"/>
      <c r="NAE79" s="26"/>
      <c r="NAF79" s="26"/>
      <c r="NAG79" s="26"/>
      <c r="NAH79" s="26"/>
      <c r="NAI79" s="26"/>
      <c r="NAJ79" s="26"/>
      <c r="NAK79" s="26"/>
      <c r="NAL79" s="26"/>
      <c r="NAM79" s="26"/>
      <c r="NAN79" s="26"/>
      <c r="NAO79" s="26"/>
      <c r="NAP79" s="26"/>
      <c r="NAQ79" s="26"/>
      <c r="NAR79" s="26"/>
      <c r="NAS79" s="26"/>
      <c r="NAT79" s="26"/>
      <c r="NAU79" s="26"/>
      <c r="NAV79" s="26"/>
      <c r="NAW79" s="26"/>
      <c r="NAX79" s="26"/>
      <c r="NAY79" s="26"/>
      <c r="NAZ79" s="26"/>
      <c r="NBA79" s="26"/>
      <c r="NBB79" s="26"/>
      <c r="NBC79" s="26"/>
      <c r="NBD79" s="26"/>
      <c r="NBE79" s="26"/>
      <c r="NBF79" s="26"/>
      <c r="NBG79" s="26"/>
      <c r="NBH79" s="26"/>
      <c r="NBI79" s="26"/>
      <c r="NBJ79" s="26"/>
      <c r="NBK79" s="26"/>
      <c r="NBL79" s="26"/>
      <c r="NBM79" s="26"/>
      <c r="NBN79" s="26"/>
      <c r="NBO79" s="26"/>
      <c r="NBP79" s="26"/>
      <c r="NBQ79" s="26"/>
      <c r="NBR79" s="26"/>
      <c r="NBS79" s="26"/>
      <c r="NBT79" s="26"/>
      <c r="NBU79" s="26"/>
      <c r="NBV79" s="26"/>
      <c r="NBW79" s="26"/>
      <c r="NBX79" s="26"/>
      <c r="NBY79" s="26"/>
      <c r="NBZ79" s="26"/>
      <c r="NCA79" s="26"/>
      <c r="NCB79" s="26"/>
      <c r="NCC79" s="26"/>
      <c r="NCD79" s="26"/>
      <c r="NCE79" s="26"/>
      <c r="NCF79" s="26"/>
      <c r="NCG79" s="26"/>
      <c r="NCH79" s="26"/>
      <c r="NCI79" s="26"/>
      <c r="NCJ79" s="26"/>
      <c r="NCK79" s="26"/>
      <c r="NCL79" s="26"/>
      <c r="NCM79" s="26"/>
      <c r="NCN79" s="26"/>
      <c r="NCO79" s="26"/>
      <c r="NCP79" s="26"/>
      <c r="NCQ79" s="26"/>
      <c r="NCR79" s="26"/>
      <c r="NCS79" s="26"/>
      <c r="NCT79" s="26"/>
      <c r="NCU79" s="26"/>
      <c r="NCV79" s="26"/>
      <c r="NCW79" s="26"/>
      <c r="NCX79" s="26"/>
      <c r="NCY79" s="26"/>
      <c r="NCZ79" s="26"/>
      <c r="NDA79" s="26"/>
      <c r="NDB79" s="26"/>
      <c r="NDC79" s="26"/>
      <c r="NDD79" s="26"/>
      <c r="NDE79" s="26"/>
      <c r="NDF79" s="26"/>
      <c r="NDG79" s="26"/>
      <c r="NDH79" s="26"/>
      <c r="NDI79" s="26"/>
      <c r="NDJ79" s="26"/>
      <c r="NDK79" s="26"/>
      <c r="NDL79" s="26"/>
      <c r="NDM79" s="26"/>
      <c r="NDN79" s="26"/>
      <c r="NDO79" s="26"/>
      <c r="NDP79" s="26"/>
      <c r="NDQ79" s="26"/>
      <c r="NDR79" s="26"/>
      <c r="NDS79" s="26"/>
      <c r="NDT79" s="26"/>
      <c r="NDU79" s="26"/>
      <c r="NDV79" s="26"/>
      <c r="NDW79" s="26"/>
      <c r="NDX79" s="26"/>
      <c r="NDY79" s="26"/>
      <c r="NDZ79" s="26"/>
      <c r="NEA79" s="26"/>
      <c r="NEB79" s="26"/>
      <c r="NEC79" s="26"/>
      <c r="NED79" s="26"/>
      <c r="NEE79" s="26"/>
      <c r="NEF79" s="26"/>
      <c r="NEG79" s="26"/>
      <c r="NEH79" s="26"/>
      <c r="NEI79" s="26"/>
      <c r="NEJ79" s="26"/>
      <c r="NEK79" s="26"/>
      <c r="NEL79" s="26"/>
      <c r="NEM79" s="26"/>
      <c r="NEN79" s="26"/>
      <c r="NEO79" s="26"/>
      <c r="NEP79" s="26"/>
      <c r="NEQ79" s="26"/>
      <c r="NER79" s="26"/>
      <c r="NES79" s="26"/>
      <c r="NET79" s="26"/>
      <c r="NEU79" s="26"/>
      <c r="NEV79" s="26"/>
      <c r="NEW79" s="26"/>
      <c r="NEX79" s="26"/>
      <c r="NEY79" s="26"/>
      <c r="NEZ79" s="26"/>
      <c r="NFA79" s="26"/>
      <c r="NFB79" s="26"/>
      <c r="NFC79" s="26"/>
      <c r="NFD79" s="26"/>
      <c r="NFE79" s="26"/>
      <c r="NFF79" s="26"/>
      <c r="NFG79" s="26"/>
      <c r="NFH79" s="26"/>
      <c r="NFI79" s="26"/>
      <c r="NFJ79" s="26"/>
      <c r="NFK79" s="26"/>
      <c r="NFL79" s="26"/>
      <c r="NFM79" s="26"/>
      <c r="NFN79" s="26"/>
      <c r="NFO79" s="26"/>
      <c r="NFP79" s="26"/>
      <c r="NFQ79" s="26"/>
      <c r="NFR79" s="26"/>
      <c r="NFS79" s="26"/>
      <c r="NFT79" s="26"/>
      <c r="NFU79" s="26"/>
      <c r="NFV79" s="26"/>
      <c r="NFW79" s="26"/>
      <c r="NFX79" s="26"/>
      <c r="NFY79" s="26"/>
      <c r="NFZ79" s="26"/>
      <c r="NGA79" s="26"/>
      <c r="NGB79" s="26"/>
      <c r="NGC79" s="26"/>
      <c r="NGD79" s="26"/>
      <c r="NGE79" s="26"/>
      <c r="NGF79" s="26"/>
      <c r="NGG79" s="26"/>
      <c r="NGH79" s="26"/>
      <c r="NGI79" s="26"/>
      <c r="NGJ79" s="26"/>
      <c r="NGK79" s="26"/>
      <c r="NGL79" s="26"/>
      <c r="NGM79" s="26"/>
      <c r="NGN79" s="26"/>
      <c r="NGO79" s="26"/>
      <c r="NGP79" s="26"/>
      <c r="NGQ79" s="26"/>
      <c r="NGR79" s="26"/>
      <c r="NGS79" s="26"/>
      <c r="NGT79" s="26"/>
      <c r="NGU79" s="26"/>
      <c r="NGV79" s="26"/>
      <c r="NGW79" s="26"/>
      <c r="NGX79" s="26"/>
      <c r="NGY79" s="26"/>
      <c r="NGZ79" s="26"/>
      <c r="NHA79" s="26"/>
      <c r="NHB79" s="26"/>
      <c r="NHC79" s="26"/>
      <c r="NHD79" s="26"/>
      <c r="NHE79" s="26"/>
      <c r="NHF79" s="26"/>
      <c r="NHG79" s="26"/>
      <c r="NHH79" s="26"/>
      <c r="NHI79" s="26"/>
      <c r="NHJ79" s="26"/>
      <c r="NHK79" s="26"/>
      <c r="NHL79" s="26"/>
      <c r="NHM79" s="26"/>
      <c r="NHN79" s="26"/>
      <c r="NHO79" s="26"/>
      <c r="NHP79" s="26"/>
      <c r="NHQ79" s="26"/>
      <c r="NHR79" s="26"/>
      <c r="NHS79" s="26"/>
      <c r="NHT79" s="26"/>
      <c r="NHU79" s="26"/>
      <c r="NHV79" s="26"/>
      <c r="NHW79" s="26"/>
      <c r="NHX79" s="26"/>
      <c r="NHY79" s="26"/>
      <c r="NHZ79" s="26"/>
      <c r="NIA79" s="26"/>
      <c r="NIB79" s="26"/>
      <c r="NIC79" s="26"/>
      <c r="NID79" s="26"/>
      <c r="NIE79" s="26"/>
      <c r="NIF79" s="26"/>
      <c r="NIG79" s="26"/>
      <c r="NIH79" s="26"/>
      <c r="NII79" s="26"/>
      <c r="NIJ79" s="26"/>
      <c r="NIK79" s="26"/>
      <c r="NIL79" s="26"/>
      <c r="NIM79" s="26"/>
      <c r="NIN79" s="26"/>
      <c r="NIO79" s="26"/>
      <c r="NIP79" s="26"/>
      <c r="NIQ79" s="26"/>
      <c r="NIR79" s="26"/>
      <c r="NIS79" s="26"/>
      <c r="NIT79" s="26"/>
      <c r="NIU79" s="26"/>
      <c r="NIV79" s="26"/>
      <c r="NIW79" s="26"/>
      <c r="NIX79" s="26"/>
      <c r="NIY79" s="26"/>
      <c r="NIZ79" s="26"/>
      <c r="NJA79" s="26"/>
      <c r="NJB79" s="26"/>
      <c r="NJC79" s="26"/>
      <c r="NJD79" s="26"/>
      <c r="NJE79" s="26"/>
      <c r="NJF79" s="26"/>
      <c r="NJG79" s="26"/>
      <c r="NJH79" s="26"/>
      <c r="NJI79" s="26"/>
      <c r="NJJ79" s="26"/>
      <c r="NJK79" s="26"/>
      <c r="NJL79" s="26"/>
      <c r="NJM79" s="26"/>
      <c r="NJN79" s="26"/>
      <c r="NJO79" s="26"/>
      <c r="NJP79" s="26"/>
      <c r="NJQ79" s="26"/>
      <c r="NJR79" s="26"/>
      <c r="NJS79" s="26"/>
      <c r="NJT79" s="26"/>
      <c r="NJU79" s="26"/>
      <c r="NJV79" s="26"/>
      <c r="NJW79" s="26"/>
      <c r="NJX79" s="26"/>
      <c r="NJY79" s="26"/>
      <c r="NJZ79" s="26"/>
      <c r="NKA79" s="26"/>
      <c r="NKB79" s="26"/>
      <c r="NKC79" s="26"/>
      <c r="NKD79" s="26"/>
      <c r="NKE79" s="26"/>
      <c r="NKF79" s="26"/>
      <c r="NKG79" s="26"/>
      <c r="NKH79" s="26"/>
      <c r="NKI79" s="26"/>
      <c r="NKJ79" s="26"/>
      <c r="NKK79" s="26"/>
      <c r="NKL79" s="26"/>
      <c r="NKM79" s="26"/>
      <c r="NKN79" s="26"/>
      <c r="NKO79" s="26"/>
      <c r="NKP79" s="26"/>
      <c r="NKQ79" s="26"/>
      <c r="NKR79" s="26"/>
      <c r="NKS79" s="26"/>
      <c r="NKT79" s="26"/>
      <c r="NKU79" s="26"/>
      <c r="NKV79" s="26"/>
      <c r="NKW79" s="26"/>
      <c r="NKX79" s="26"/>
      <c r="NKY79" s="26"/>
      <c r="NKZ79" s="26"/>
      <c r="NLA79" s="26"/>
      <c r="NLB79" s="26"/>
      <c r="NLC79" s="26"/>
      <c r="NLD79" s="26"/>
      <c r="NLE79" s="26"/>
      <c r="NLF79" s="26"/>
      <c r="NLG79" s="26"/>
      <c r="NLH79" s="26"/>
      <c r="NLI79" s="26"/>
      <c r="NLJ79" s="26"/>
      <c r="NLK79" s="26"/>
      <c r="NLL79" s="26"/>
      <c r="NLM79" s="26"/>
      <c r="NLN79" s="26"/>
      <c r="NLO79" s="26"/>
      <c r="NLP79" s="26"/>
      <c r="NLQ79" s="26"/>
      <c r="NLR79" s="26"/>
      <c r="NLS79" s="26"/>
      <c r="NLT79" s="26"/>
      <c r="NLU79" s="26"/>
      <c r="NLV79" s="26"/>
      <c r="NLW79" s="26"/>
      <c r="NLX79" s="26"/>
      <c r="NLY79" s="26"/>
      <c r="NLZ79" s="26"/>
      <c r="NMA79" s="26"/>
      <c r="NMB79" s="26"/>
      <c r="NMC79" s="26"/>
      <c r="NMD79" s="26"/>
      <c r="NME79" s="26"/>
      <c r="NMF79" s="26"/>
      <c r="NMG79" s="26"/>
      <c r="NMH79" s="26"/>
      <c r="NMI79" s="26"/>
      <c r="NMJ79" s="26"/>
      <c r="NMK79" s="26"/>
      <c r="NML79" s="26"/>
      <c r="NMM79" s="26"/>
      <c r="NMN79" s="26"/>
      <c r="NMO79" s="26"/>
      <c r="NMP79" s="26"/>
      <c r="NMQ79" s="26"/>
      <c r="NMR79" s="26"/>
      <c r="NMS79" s="26"/>
      <c r="NMT79" s="26"/>
      <c r="NMU79" s="26"/>
      <c r="NMV79" s="26"/>
      <c r="NMW79" s="26"/>
      <c r="NMX79" s="26"/>
      <c r="NMY79" s="26"/>
      <c r="NMZ79" s="26"/>
      <c r="NNA79" s="26"/>
      <c r="NNB79" s="26"/>
      <c r="NNC79" s="26"/>
      <c r="NND79" s="26"/>
      <c r="NNE79" s="26"/>
      <c r="NNF79" s="26"/>
      <c r="NNG79" s="26"/>
      <c r="NNH79" s="26"/>
      <c r="NNI79" s="26"/>
      <c r="NNJ79" s="26"/>
      <c r="NNK79" s="26"/>
      <c r="NNL79" s="26"/>
      <c r="NNM79" s="26"/>
      <c r="NNN79" s="26"/>
      <c r="NNO79" s="26"/>
      <c r="NNP79" s="26"/>
      <c r="NNQ79" s="26"/>
      <c r="NNR79" s="26"/>
      <c r="NNS79" s="26"/>
      <c r="NNT79" s="26"/>
      <c r="NNU79" s="26"/>
      <c r="NNV79" s="26"/>
      <c r="NNW79" s="26"/>
      <c r="NNX79" s="26"/>
      <c r="NNY79" s="26"/>
      <c r="NNZ79" s="26"/>
      <c r="NOA79" s="26"/>
      <c r="NOB79" s="26"/>
      <c r="NOC79" s="26"/>
      <c r="NOD79" s="26"/>
      <c r="NOE79" s="26"/>
      <c r="NOF79" s="26"/>
      <c r="NOG79" s="26"/>
      <c r="NOH79" s="26"/>
      <c r="NOI79" s="26"/>
      <c r="NOJ79" s="26"/>
      <c r="NOK79" s="26"/>
      <c r="NOL79" s="26"/>
      <c r="NOM79" s="26"/>
      <c r="NON79" s="26"/>
      <c r="NOO79" s="26"/>
      <c r="NOP79" s="26"/>
      <c r="NOQ79" s="26"/>
      <c r="NOR79" s="26"/>
      <c r="NOS79" s="26"/>
      <c r="NOT79" s="26"/>
      <c r="NOU79" s="26"/>
      <c r="NOV79" s="26"/>
      <c r="NOW79" s="26"/>
      <c r="NOX79" s="26"/>
      <c r="NOY79" s="26"/>
      <c r="NOZ79" s="26"/>
      <c r="NPA79" s="26"/>
      <c r="NPB79" s="26"/>
      <c r="NPC79" s="26"/>
      <c r="NPD79" s="26"/>
      <c r="NPE79" s="26"/>
      <c r="NPF79" s="26"/>
      <c r="NPG79" s="26"/>
      <c r="NPH79" s="26"/>
      <c r="NPI79" s="26"/>
      <c r="NPJ79" s="26"/>
      <c r="NPK79" s="26"/>
      <c r="NPL79" s="26"/>
      <c r="NPM79" s="26"/>
      <c r="NPN79" s="26"/>
      <c r="NPO79" s="26"/>
      <c r="NPP79" s="26"/>
      <c r="NPQ79" s="26"/>
      <c r="NPR79" s="26"/>
      <c r="NPS79" s="26"/>
      <c r="NPT79" s="26"/>
      <c r="NPU79" s="26"/>
      <c r="NPV79" s="26"/>
      <c r="NPW79" s="26"/>
      <c r="NPX79" s="26"/>
      <c r="NPY79" s="26"/>
      <c r="NPZ79" s="26"/>
      <c r="NQA79" s="26"/>
      <c r="NQB79" s="26"/>
      <c r="NQC79" s="26"/>
      <c r="NQD79" s="26"/>
      <c r="NQE79" s="26"/>
      <c r="NQF79" s="26"/>
      <c r="NQG79" s="26"/>
      <c r="NQH79" s="26"/>
      <c r="NQI79" s="26"/>
      <c r="NQJ79" s="26"/>
      <c r="NQK79" s="26"/>
      <c r="NQL79" s="26"/>
      <c r="NQM79" s="26"/>
      <c r="NQN79" s="26"/>
      <c r="NQO79" s="26"/>
      <c r="NQP79" s="26"/>
      <c r="NQQ79" s="26"/>
      <c r="NQR79" s="26"/>
      <c r="NQS79" s="26"/>
      <c r="NQT79" s="26"/>
      <c r="NQU79" s="26"/>
      <c r="NQV79" s="26"/>
      <c r="NQW79" s="26"/>
      <c r="NQX79" s="26"/>
      <c r="NQY79" s="26"/>
      <c r="NQZ79" s="26"/>
      <c r="NRA79" s="26"/>
      <c r="NRB79" s="26"/>
      <c r="NRC79" s="26"/>
      <c r="NRD79" s="26"/>
      <c r="NRE79" s="26"/>
      <c r="NRF79" s="26"/>
      <c r="NRG79" s="26"/>
      <c r="NRH79" s="26"/>
      <c r="NRI79" s="26"/>
      <c r="NRJ79" s="26"/>
      <c r="NRK79" s="26"/>
      <c r="NRL79" s="26"/>
      <c r="NRM79" s="26"/>
      <c r="NRN79" s="26"/>
      <c r="NRO79" s="26"/>
      <c r="NRP79" s="26"/>
      <c r="NRQ79" s="26"/>
      <c r="NRR79" s="26"/>
      <c r="NRS79" s="26"/>
      <c r="NRT79" s="26"/>
      <c r="NRU79" s="26"/>
      <c r="NRV79" s="26"/>
      <c r="NRW79" s="26"/>
      <c r="NRX79" s="26"/>
      <c r="NRY79" s="26"/>
      <c r="NRZ79" s="26"/>
      <c r="NSA79" s="26"/>
      <c r="NSB79" s="26"/>
      <c r="NSC79" s="26"/>
      <c r="NSD79" s="26"/>
      <c r="NSE79" s="26"/>
      <c r="NSF79" s="26"/>
      <c r="NSG79" s="26"/>
      <c r="NSH79" s="26"/>
      <c r="NSI79" s="26"/>
      <c r="NSJ79" s="26"/>
      <c r="NSK79" s="26"/>
      <c r="NSL79" s="26"/>
      <c r="NSM79" s="26"/>
      <c r="NSN79" s="26"/>
      <c r="NSO79" s="26"/>
      <c r="NSP79" s="26"/>
      <c r="NSQ79" s="26"/>
      <c r="NSR79" s="26"/>
      <c r="NSS79" s="26"/>
      <c r="NST79" s="26"/>
      <c r="NSU79" s="26"/>
      <c r="NSV79" s="26"/>
      <c r="NSW79" s="26"/>
      <c r="NSX79" s="26"/>
      <c r="NSY79" s="26"/>
      <c r="NSZ79" s="26"/>
      <c r="NTA79" s="26"/>
      <c r="NTB79" s="26"/>
      <c r="NTC79" s="26"/>
      <c r="NTD79" s="26"/>
      <c r="NTE79" s="26"/>
      <c r="NTF79" s="26"/>
      <c r="NTG79" s="26"/>
      <c r="NTH79" s="26"/>
      <c r="NTI79" s="26"/>
      <c r="NTJ79" s="26"/>
      <c r="NTK79" s="26"/>
      <c r="NTL79" s="26"/>
      <c r="NTM79" s="26"/>
      <c r="NTN79" s="26"/>
      <c r="NTO79" s="26"/>
      <c r="NTP79" s="26"/>
      <c r="NTQ79" s="26"/>
      <c r="NTR79" s="26"/>
      <c r="NTS79" s="26"/>
      <c r="NTT79" s="26"/>
      <c r="NTU79" s="26"/>
      <c r="NTV79" s="26"/>
      <c r="NTW79" s="26"/>
      <c r="NTX79" s="26"/>
      <c r="NTY79" s="26"/>
      <c r="NTZ79" s="26"/>
      <c r="NUA79" s="26"/>
      <c r="NUB79" s="26"/>
      <c r="NUC79" s="26"/>
      <c r="NUD79" s="26"/>
      <c r="NUE79" s="26"/>
      <c r="NUF79" s="26"/>
      <c r="NUG79" s="26"/>
      <c r="NUH79" s="26"/>
      <c r="NUI79" s="26"/>
      <c r="NUJ79" s="26"/>
      <c r="NUK79" s="26"/>
      <c r="NUL79" s="26"/>
      <c r="NUM79" s="26"/>
      <c r="NUN79" s="26"/>
      <c r="NUO79" s="26"/>
      <c r="NUP79" s="26"/>
      <c r="NUQ79" s="26"/>
      <c r="NUR79" s="26"/>
      <c r="NUS79" s="26"/>
      <c r="NUT79" s="26"/>
      <c r="NUU79" s="26"/>
      <c r="NUV79" s="26"/>
      <c r="NUW79" s="26"/>
      <c r="NUX79" s="26"/>
      <c r="NUY79" s="26"/>
      <c r="NUZ79" s="26"/>
      <c r="NVA79" s="26"/>
      <c r="NVB79" s="26"/>
      <c r="NVC79" s="26"/>
      <c r="NVD79" s="26"/>
      <c r="NVE79" s="26"/>
      <c r="NVF79" s="26"/>
      <c r="NVG79" s="26"/>
      <c r="NVH79" s="26"/>
      <c r="NVI79" s="26"/>
      <c r="NVJ79" s="26"/>
      <c r="NVK79" s="26"/>
      <c r="NVL79" s="26"/>
      <c r="NVM79" s="26"/>
      <c r="NVN79" s="26"/>
      <c r="NVO79" s="26"/>
      <c r="NVP79" s="26"/>
      <c r="NVQ79" s="26"/>
      <c r="NVR79" s="26"/>
      <c r="NVS79" s="26"/>
      <c r="NVT79" s="26"/>
      <c r="NVU79" s="26"/>
      <c r="NVV79" s="26"/>
      <c r="NVW79" s="26"/>
      <c r="NVX79" s="26"/>
      <c r="NVY79" s="26"/>
      <c r="NVZ79" s="26"/>
      <c r="NWA79" s="26"/>
      <c r="NWB79" s="26"/>
      <c r="NWC79" s="26"/>
      <c r="NWD79" s="26"/>
      <c r="NWE79" s="26"/>
      <c r="NWF79" s="26"/>
      <c r="NWG79" s="26"/>
      <c r="NWH79" s="26"/>
      <c r="NWI79" s="26"/>
      <c r="NWJ79" s="26"/>
      <c r="NWK79" s="26"/>
      <c r="NWL79" s="26"/>
      <c r="NWM79" s="26"/>
      <c r="NWN79" s="26"/>
      <c r="NWO79" s="26"/>
      <c r="NWP79" s="26"/>
      <c r="NWQ79" s="26"/>
      <c r="NWR79" s="26"/>
      <c r="NWS79" s="26"/>
      <c r="NWT79" s="26"/>
      <c r="NWU79" s="26"/>
      <c r="NWV79" s="26"/>
      <c r="NWW79" s="26"/>
      <c r="NWX79" s="26"/>
      <c r="NWY79" s="26"/>
      <c r="NWZ79" s="26"/>
      <c r="NXA79" s="26"/>
      <c r="NXB79" s="26"/>
      <c r="NXC79" s="26"/>
      <c r="NXD79" s="26"/>
      <c r="NXE79" s="26"/>
      <c r="NXF79" s="26"/>
      <c r="NXG79" s="26"/>
      <c r="NXH79" s="26"/>
      <c r="NXI79" s="26"/>
      <c r="NXJ79" s="26"/>
      <c r="NXK79" s="26"/>
      <c r="NXL79" s="26"/>
      <c r="NXM79" s="26"/>
      <c r="NXN79" s="26"/>
      <c r="NXO79" s="26"/>
      <c r="NXP79" s="26"/>
      <c r="NXQ79" s="26"/>
      <c r="NXR79" s="26"/>
      <c r="NXS79" s="26"/>
      <c r="NXT79" s="26"/>
      <c r="NXU79" s="26"/>
      <c r="NXV79" s="26"/>
      <c r="NXW79" s="26"/>
      <c r="NXX79" s="26"/>
      <c r="NXY79" s="26"/>
      <c r="NXZ79" s="26"/>
      <c r="NYA79" s="26"/>
      <c r="NYB79" s="26"/>
      <c r="NYC79" s="26"/>
      <c r="NYD79" s="26"/>
      <c r="NYE79" s="26"/>
      <c r="NYF79" s="26"/>
      <c r="NYG79" s="26"/>
      <c r="NYH79" s="26"/>
      <c r="NYI79" s="26"/>
      <c r="NYJ79" s="26"/>
      <c r="NYK79" s="26"/>
      <c r="NYL79" s="26"/>
      <c r="NYM79" s="26"/>
      <c r="NYN79" s="26"/>
      <c r="NYO79" s="26"/>
      <c r="NYP79" s="26"/>
      <c r="NYQ79" s="26"/>
      <c r="NYR79" s="26"/>
      <c r="NYS79" s="26"/>
      <c r="NYT79" s="26"/>
      <c r="NYU79" s="26"/>
      <c r="NYV79" s="26"/>
      <c r="NYW79" s="26"/>
      <c r="NYX79" s="26"/>
      <c r="NYY79" s="26"/>
      <c r="NYZ79" s="26"/>
      <c r="NZA79" s="26"/>
      <c r="NZB79" s="26"/>
      <c r="NZC79" s="26"/>
      <c r="NZD79" s="26"/>
      <c r="NZE79" s="26"/>
      <c r="NZF79" s="26"/>
      <c r="NZG79" s="26"/>
      <c r="NZH79" s="26"/>
      <c r="NZI79" s="26"/>
      <c r="NZJ79" s="26"/>
      <c r="NZK79" s="26"/>
      <c r="NZL79" s="26"/>
      <c r="NZM79" s="26"/>
      <c r="NZN79" s="26"/>
      <c r="NZO79" s="26"/>
      <c r="NZP79" s="26"/>
      <c r="NZQ79" s="26"/>
      <c r="NZR79" s="26"/>
      <c r="NZS79" s="26"/>
      <c r="NZT79" s="26"/>
      <c r="NZU79" s="26"/>
      <c r="NZV79" s="26"/>
      <c r="NZW79" s="26"/>
      <c r="NZX79" s="26"/>
      <c r="NZY79" s="26"/>
      <c r="NZZ79" s="26"/>
      <c r="OAA79" s="26"/>
      <c r="OAB79" s="26"/>
      <c r="OAC79" s="26"/>
      <c r="OAD79" s="26"/>
      <c r="OAE79" s="26"/>
      <c r="OAF79" s="26"/>
      <c r="OAG79" s="26"/>
      <c r="OAH79" s="26"/>
      <c r="OAI79" s="26"/>
      <c r="OAJ79" s="26"/>
      <c r="OAK79" s="26"/>
      <c r="OAL79" s="26"/>
      <c r="OAM79" s="26"/>
      <c r="OAN79" s="26"/>
      <c r="OAO79" s="26"/>
      <c r="OAP79" s="26"/>
      <c r="OAQ79" s="26"/>
      <c r="OAR79" s="26"/>
      <c r="OAS79" s="26"/>
      <c r="OAT79" s="26"/>
      <c r="OAU79" s="26"/>
      <c r="OAV79" s="26"/>
      <c r="OAW79" s="26"/>
      <c r="OAX79" s="26"/>
      <c r="OAY79" s="26"/>
      <c r="OAZ79" s="26"/>
      <c r="OBA79" s="26"/>
      <c r="OBB79" s="26"/>
      <c r="OBC79" s="26"/>
      <c r="OBD79" s="26"/>
      <c r="OBE79" s="26"/>
      <c r="OBF79" s="26"/>
      <c r="OBG79" s="26"/>
      <c r="OBH79" s="26"/>
      <c r="OBI79" s="26"/>
      <c r="OBJ79" s="26"/>
      <c r="OBK79" s="26"/>
      <c r="OBL79" s="26"/>
      <c r="OBM79" s="26"/>
      <c r="OBN79" s="26"/>
      <c r="OBO79" s="26"/>
      <c r="OBP79" s="26"/>
      <c r="OBQ79" s="26"/>
      <c r="OBR79" s="26"/>
      <c r="OBS79" s="26"/>
      <c r="OBT79" s="26"/>
      <c r="OBU79" s="26"/>
      <c r="OBV79" s="26"/>
      <c r="OBW79" s="26"/>
      <c r="OBX79" s="26"/>
      <c r="OBY79" s="26"/>
      <c r="OBZ79" s="26"/>
      <c r="OCA79" s="26"/>
      <c r="OCB79" s="26"/>
      <c r="OCC79" s="26"/>
      <c r="OCD79" s="26"/>
      <c r="OCE79" s="26"/>
      <c r="OCF79" s="26"/>
      <c r="OCG79" s="26"/>
      <c r="OCH79" s="26"/>
      <c r="OCI79" s="26"/>
      <c r="OCJ79" s="26"/>
      <c r="OCK79" s="26"/>
      <c r="OCL79" s="26"/>
      <c r="OCM79" s="26"/>
      <c r="OCN79" s="26"/>
      <c r="OCO79" s="26"/>
      <c r="OCP79" s="26"/>
      <c r="OCQ79" s="26"/>
      <c r="OCR79" s="26"/>
      <c r="OCS79" s="26"/>
      <c r="OCT79" s="26"/>
      <c r="OCU79" s="26"/>
      <c r="OCV79" s="26"/>
      <c r="OCW79" s="26"/>
      <c r="OCX79" s="26"/>
      <c r="OCY79" s="26"/>
      <c r="OCZ79" s="26"/>
      <c r="ODA79" s="26"/>
      <c r="ODB79" s="26"/>
      <c r="ODC79" s="26"/>
      <c r="ODD79" s="26"/>
      <c r="ODE79" s="26"/>
      <c r="ODF79" s="26"/>
      <c r="ODG79" s="26"/>
      <c r="ODH79" s="26"/>
      <c r="ODI79" s="26"/>
      <c r="ODJ79" s="26"/>
      <c r="ODK79" s="26"/>
      <c r="ODL79" s="26"/>
      <c r="ODM79" s="26"/>
      <c r="ODN79" s="26"/>
      <c r="ODO79" s="26"/>
      <c r="ODP79" s="26"/>
      <c r="ODQ79" s="26"/>
      <c r="ODR79" s="26"/>
      <c r="ODS79" s="26"/>
      <c r="ODT79" s="26"/>
      <c r="ODU79" s="26"/>
      <c r="ODV79" s="26"/>
      <c r="ODW79" s="26"/>
      <c r="ODX79" s="26"/>
      <c r="ODY79" s="26"/>
      <c r="ODZ79" s="26"/>
      <c r="OEA79" s="26"/>
      <c r="OEB79" s="26"/>
      <c r="OEC79" s="26"/>
      <c r="OED79" s="26"/>
      <c r="OEE79" s="26"/>
      <c r="OEF79" s="26"/>
      <c r="OEG79" s="26"/>
      <c r="OEH79" s="26"/>
      <c r="OEI79" s="26"/>
      <c r="OEJ79" s="26"/>
      <c r="OEK79" s="26"/>
      <c r="OEL79" s="26"/>
      <c r="OEM79" s="26"/>
      <c r="OEN79" s="26"/>
      <c r="OEO79" s="26"/>
      <c r="OEP79" s="26"/>
      <c r="OEQ79" s="26"/>
      <c r="OER79" s="26"/>
      <c r="OES79" s="26"/>
      <c r="OET79" s="26"/>
      <c r="OEU79" s="26"/>
      <c r="OEV79" s="26"/>
      <c r="OEW79" s="26"/>
      <c r="OEX79" s="26"/>
      <c r="OEY79" s="26"/>
      <c r="OEZ79" s="26"/>
      <c r="OFA79" s="26"/>
      <c r="OFB79" s="26"/>
      <c r="OFC79" s="26"/>
      <c r="OFD79" s="26"/>
      <c r="OFE79" s="26"/>
      <c r="OFF79" s="26"/>
      <c r="OFG79" s="26"/>
      <c r="OFH79" s="26"/>
      <c r="OFI79" s="26"/>
      <c r="OFJ79" s="26"/>
      <c r="OFK79" s="26"/>
      <c r="OFL79" s="26"/>
      <c r="OFM79" s="26"/>
      <c r="OFN79" s="26"/>
      <c r="OFO79" s="26"/>
      <c r="OFP79" s="26"/>
      <c r="OFQ79" s="26"/>
      <c r="OFR79" s="26"/>
      <c r="OFS79" s="26"/>
      <c r="OFT79" s="26"/>
      <c r="OFU79" s="26"/>
      <c r="OFV79" s="26"/>
      <c r="OFW79" s="26"/>
      <c r="OFX79" s="26"/>
      <c r="OFY79" s="26"/>
      <c r="OFZ79" s="26"/>
      <c r="OGA79" s="26"/>
      <c r="OGB79" s="26"/>
      <c r="OGC79" s="26"/>
      <c r="OGD79" s="26"/>
      <c r="OGE79" s="26"/>
      <c r="OGF79" s="26"/>
      <c r="OGG79" s="26"/>
      <c r="OGH79" s="26"/>
      <c r="OGI79" s="26"/>
      <c r="OGJ79" s="26"/>
      <c r="OGK79" s="26"/>
      <c r="OGL79" s="26"/>
      <c r="OGM79" s="26"/>
      <c r="OGN79" s="26"/>
      <c r="OGO79" s="26"/>
      <c r="OGP79" s="26"/>
      <c r="OGQ79" s="26"/>
      <c r="OGR79" s="26"/>
      <c r="OGS79" s="26"/>
      <c r="OGT79" s="26"/>
      <c r="OGU79" s="26"/>
      <c r="OGV79" s="26"/>
      <c r="OGW79" s="26"/>
      <c r="OGX79" s="26"/>
      <c r="OGY79" s="26"/>
      <c r="OGZ79" s="26"/>
      <c r="OHA79" s="26"/>
      <c r="OHB79" s="26"/>
      <c r="OHC79" s="26"/>
      <c r="OHD79" s="26"/>
      <c r="OHE79" s="26"/>
      <c r="OHF79" s="26"/>
      <c r="OHG79" s="26"/>
      <c r="OHH79" s="26"/>
      <c r="OHI79" s="26"/>
      <c r="OHJ79" s="26"/>
      <c r="OHK79" s="26"/>
      <c r="OHL79" s="26"/>
      <c r="OHM79" s="26"/>
      <c r="OHN79" s="26"/>
      <c r="OHO79" s="26"/>
      <c r="OHP79" s="26"/>
      <c r="OHQ79" s="26"/>
      <c r="OHR79" s="26"/>
      <c r="OHS79" s="26"/>
      <c r="OHT79" s="26"/>
      <c r="OHU79" s="26"/>
      <c r="OHV79" s="26"/>
      <c r="OHW79" s="26"/>
      <c r="OHX79" s="26"/>
      <c r="OHY79" s="26"/>
      <c r="OHZ79" s="26"/>
      <c r="OIA79" s="26"/>
      <c r="OIB79" s="26"/>
      <c r="OIC79" s="26"/>
      <c r="OID79" s="26"/>
      <c r="OIE79" s="26"/>
      <c r="OIF79" s="26"/>
      <c r="OIG79" s="26"/>
      <c r="OIH79" s="26"/>
      <c r="OII79" s="26"/>
      <c r="OIJ79" s="26"/>
      <c r="OIK79" s="26"/>
      <c r="OIL79" s="26"/>
      <c r="OIM79" s="26"/>
      <c r="OIN79" s="26"/>
      <c r="OIO79" s="26"/>
      <c r="OIP79" s="26"/>
      <c r="OIQ79" s="26"/>
      <c r="OIR79" s="26"/>
      <c r="OIS79" s="26"/>
      <c r="OIT79" s="26"/>
      <c r="OIU79" s="26"/>
      <c r="OIV79" s="26"/>
      <c r="OIW79" s="26"/>
      <c r="OIX79" s="26"/>
      <c r="OIY79" s="26"/>
      <c r="OIZ79" s="26"/>
      <c r="OJA79" s="26"/>
      <c r="OJB79" s="26"/>
      <c r="OJC79" s="26"/>
      <c r="OJD79" s="26"/>
      <c r="OJE79" s="26"/>
      <c r="OJF79" s="26"/>
      <c r="OJG79" s="26"/>
      <c r="OJH79" s="26"/>
      <c r="OJI79" s="26"/>
      <c r="OJJ79" s="26"/>
      <c r="OJK79" s="26"/>
      <c r="OJL79" s="26"/>
      <c r="OJM79" s="26"/>
      <c r="OJN79" s="26"/>
      <c r="OJO79" s="26"/>
      <c r="OJP79" s="26"/>
      <c r="OJQ79" s="26"/>
      <c r="OJR79" s="26"/>
      <c r="OJS79" s="26"/>
      <c r="OJT79" s="26"/>
      <c r="OJU79" s="26"/>
      <c r="OJV79" s="26"/>
      <c r="OJW79" s="26"/>
      <c r="OJX79" s="26"/>
      <c r="OJY79" s="26"/>
      <c r="OJZ79" s="26"/>
      <c r="OKA79" s="26"/>
      <c r="OKB79" s="26"/>
      <c r="OKC79" s="26"/>
      <c r="OKD79" s="26"/>
      <c r="OKE79" s="26"/>
      <c r="OKF79" s="26"/>
      <c r="OKG79" s="26"/>
      <c r="OKH79" s="26"/>
      <c r="OKI79" s="26"/>
      <c r="OKJ79" s="26"/>
      <c r="OKK79" s="26"/>
      <c r="OKL79" s="26"/>
      <c r="OKM79" s="26"/>
      <c r="OKN79" s="26"/>
      <c r="OKO79" s="26"/>
      <c r="OKP79" s="26"/>
      <c r="OKQ79" s="26"/>
      <c r="OKR79" s="26"/>
      <c r="OKS79" s="26"/>
      <c r="OKT79" s="26"/>
      <c r="OKU79" s="26"/>
      <c r="OKV79" s="26"/>
      <c r="OKW79" s="26"/>
      <c r="OKX79" s="26"/>
      <c r="OKY79" s="26"/>
      <c r="OKZ79" s="26"/>
      <c r="OLA79" s="26"/>
      <c r="OLB79" s="26"/>
      <c r="OLC79" s="26"/>
      <c r="OLD79" s="26"/>
      <c r="OLE79" s="26"/>
      <c r="OLF79" s="26"/>
      <c r="OLG79" s="26"/>
      <c r="OLH79" s="26"/>
      <c r="OLI79" s="26"/>
      <c r="OLJ79" s="26"/>
      <c r="OLK79" s="26"/>
      <c r="OLL79" s="26"/>
      <c r="OLM79" s="26"/>
      <c r="OLN79" s="26"/>
      <c r="OLO79" s="26"/>
      <c r="OLP79" s="26"/>
      <c r="OLQ79" s="26"/>
      <c r="OLR79" s="26"/>
      <c r="OLS79" s="26"/>
      <c r="OLT79" s="26"/>
      <c r="OLU79" s="26"/>
      <c r="OLV79" s="26"/>
      <c r="OLW79" s="26"/>
      <c r="OLX79" s="26"/>
      <c r="OLY79" s="26"/>
      <c r="OLZ79" s="26"/>
      <c r="OMA79" s="26"/>
      <c r="OMB79" s="26"/>
      <c r="OMC79" s="26"/>
      <c r="OMD79" s="26"/>
      <c r="OME79" s="26"/>
      <c r="OMF79" s="26"/>
      <c r="OMG79" s="26"/>
      <c r="OMH79" s="26"/>
      <c r="OMI79" s="26"/>
      <c r="OMJ79" s="26"/>
      <c r="OMK79" s="26"/>
      <c r="OML79" s="26"/>
      <c r="OMM79" s="26"/>
      <c r="OMN79" s="26"/>
      <c r="OMO79" s="26"/>
      <c r="OMP79" s="26"/>
      <c r="OMQ79" s="26"/>
      <c r="OMR79" s="26"/>
      <c r="OMS79" s="26"/>
      <c r="OMT79" s="26"/>
      <c r="OMU79" s="26"/>
      <c r="OMV79" s="26"/>
      <c r="OMW79" s="26"/>
      <c r="OMX79" s="26"/>
      <c r="OMY79" s="26"/>
      <c r="OMZ79" s="26"/>
      <c r="ONA79" s="26"/>
      <c r="ONB79" s="26"/>
      <c r="ONC79" s="26"/>
      <c r="OND79" s="26"/>
      <c r="ONE79" s="26"/>
      <c r="ONF79" s="26"/>
      <c r="ONG79" s="26"/>
      <c r="ONH79" s="26"/>
      <c r="ONI79" s="26"/>
      <c r="ONJ79" s="26"/>
      <c r="ONK79" s="26"/>
      <c r="ONL79" s="26"/>
      <c r="ONM79" s="26"/>
      <c r="ONN79" s="26"/>
      <c r="ONO79" s="26"/>
      <c r="ONP79" s="26"/>
      <c r="ONQ79" s="26"/>
      <c r="ONR79" s="26"/>
      <c r="ONS79" s="26"/>
      <c r="ONT79" s="26"/>
      <c r="ONU79" s="26"/>
      <c r="ONV79" s="26"/>
      <c r="ONW79" s="26"/>
      <c r="ONX79" s="26"/>
      <c r="ONY79" s="26"/>
      <c r="ONZ79" s="26"/>
      <c r="OOA79" s="26"/>
      <c r="OOB79" s="26"/>
      <c r="OOC79" s="26"/>
      <c r="OOD79" s="26"/>
      <c r="OOE79" s="26"/>
      <c r="OOF79" s="26"/>
      <c r="OOG79" s="26"/>
      <c r="OOH79" s="26"/>
      <c r="OOI79" s="26"/>
      <c r="OOJ79" s="26"/>
      <c r="OOK79" s="26"/>
      <c r="OOL79" s="26"/>
      <c r="OOM79" s="26"/>
      <c r="OON79" s="26"/>
      <c r="OOO79" s="26"/>
      <c r="OOP79" s="26"/>
      <c r="OOQ79" s="26"/>
      <c r="OOR79" s="26"/>
      <c r="OOS79" s="26"/>
      <c r="OOT79" s="26"/>
      <c r="OOU79" s="26"/>
      <c r="OOV79" s="26"/>
      <c r="OOW79" s="26"/>
      <c r="OOX79" s="26"/>
      <c r="OOY79" s="26"/>
      <c r="OOZ79" s="26"/>
      <c r="OPA79" s="26"/>
      <c r="OPB79" s="26"/>
      <c r="OPC79" s="26"/>
      <c r="OPD79" s="26"/>
      <c r="OPE79" s="26"/>
      <c r="OPF79" s="26"/>
      <c r="OPG79" s="26"/>
      <c r="OPH79" s="26"/>
      <c r="OPI79" s="26"/>
      <c r="OPJ79" s="26"/>
      <c r="OPK79" s="26"/>
      <c r="OPL79" s="26"/>
      <c r="OPM79" s="26"/>
      <c r="OPN79" s="26"/>
      <c r="OPO79" s="26"/>
      <c r="OPP79" s="26"/>
      <c r="OPQ79" s="26"/>
      <c r="OPR79" s="26"/>
      <c r="OPS79" s="26"/>
      <c r="OPT79" s="26"/>
      <c r="OPU79" s="26"/>
      <c r="OPV79" s="26"/>
      <c r="OPW79" s="26"/>
      <c r="OPX79" s="26"/>
      <c r="OPY79" s="26"/>
      <c r="OPZ79" s="26"/>
      <c r="OQA79" s="26"/>
      <c r="OQB79" s="26"/>
      <c r="OQC79" s="26"/>
      <c r="OQD79" s="26"/>
      <c r="OQE79" s="26"/>
      <c r="OQF79" s="26"/>
      <c r="OQG79" s="26"/>
      <c r="OQH79" s="26"/>
      <c r="OQI79" s="26"/>
      <c r="OQJ79" s="26"/>
      <c r="OQK79" s="26"/>
      <c r="OQL79" s="26"/>
      <c r="OQM79" s="26"/>
      <c r="OQN79" s="26"/>
      <c r="OQO79" s="26"/>
      <c r="OQP79" s="26"/>
      <c r="OQQ79" s="26"/>
      <c r="OQR79" s="26"/>
      <c r="OQS79" s="26"/>
      <c r="OQT79" s="26"/>
      <c r="OQU79" s="26"/>
      <c r="OQV79" s="26"/>
      <c r="OQW79" s="26"/>
      <c r="OQX79" s="26"/>
      <c r="OQY79" s="26"/>
      <c r="OQZ79" s="26"/>
      <c r="ORA79" s="26"/>
      <c r="ORB79" s="26"/>
      <c r="ORC79" s="26"/>
      <c r="ORD79" s="26"/>
      <c r="ORE79" s="26"/>
      <c r="ORF79" s="26"/>
      <c r="ORG79" s="26"/>
      <c r="ORH79" s="26"/>
      <c r="ORI79" s="26"/>
      <c r="ORJ79" s="26"/>
      <c r="ORK79" s="26"/>
      <c r="ORL79" s="26"/>
      <c r="ORM79" s="26"/>
      <c r="ORN79" s="26"/>
      <c r="ORO79" s="26"/>
      <c r="ORP79" s="26"/>
      <c r="ORQ79" s="26"/>
      <c r="ORR79" s="26"/>
      <c r="ORS79" s="26"/>
      <c r="ORT79" s="26"/>
      <c r="ORU79" s="26"/>
      <c r="ORV79" s="26"/>
      <c r="ORW79" s="26"/>
      <c r="ORX79" s="26"/>
      <c r="ORY79" s="26"/>
      <c r="ORZ79" s="26"/>
      <c r="OSA79" s="26"/>
      <c r="OSB79" s="26"/>
      <c r="OSC79" s="26"/>
      <c r="OSD79" s="26"/>
      <c r="OSE79" s="26"/>
      <c r="OSF79" s="26"/>
      <c r="OSG79" s="26"/>
      <c r="OSH79" s="26"/>
      <c r="OSI79" s="26"/>
      <c r="OSJ79" s="26"/>
      <c r="OSK79" s="26"/>
      <c r="OSL79" s="26"/>
      <c r="OSM79" s="26"/>
      <c r="OSN79" s="26"/>
      <c r="OSO79" s="26"/>
      <c r="OSP79" s="26"/>
      <c r="OSQ79" s="26"/>
      <c r="OSR79" s="26"/>
      <c r="OSS79" s="26"/>
      <c r="OST79" s="26"/>
      <c r="OSU79" s="26"/>
      <c r="OSV79" s="26"/>
      <c r="OSW79" s="26"/>
      <c r="OSX79" s="26"/>
      <c r="OSY79" s="26"/>
      <c r="OSZ79" s="26"/>
      <c r="OTA79" s="26"/>
      <c r="OTB79" s="26"/>
      <c r="OTC79" s="26"/>
      <c r="OTD79" s="26"/>
      <c r="OTE79" s="26"/>
      <c r="OTF79" s="26"/>
      <c r="OTG79" s="26"/>
      <c r="OTH79" s="26"/>
      <c r="OTI79" s="26"/>
      <c r="OTJ79" s="26"/>
      <c r="OTK79" s="26"/>
      <c r="OTL79" s="26"/>
      <c r="OTM79" s="26"/>
      <c r="OTN79" s="26"/>
      <c r="OTO79" s="26"/>
      <c r="OTP79" s="26"/>
      <c r="OTQ79" s="26"/>
      <c r="OTR79" s="26"/>
      <c r="OTS79" s="26"/>
      <c r="OTT79" s="26"/>
      <c r="OTU79" s="26"/>
      <c r="OTV79" s="26"/>
      <c r="OTW79" s="26"/>
      <c r="OTX79" s="26"/>
      <c r="OTY79" s="26"/>
      <c r="OTZ79" s="26"/>
      <c r="OUA79" s="26"/>
      <c r="OUB79" s="26"/>
      <c r="OUC79" s="26"/>
      <c r="OUD79" s="26"/>
      <c r="OUE79" s="26"/>
      <c r="OUF79" s="26"/>
      <c r="OUG79" s="26"/>
      <c r="OUH79" s="26"/>
      <c r="OUI79" s="26"/>
      <c r="OUJ79" s="26"/>
      <c r="OUK79" s="26"/>
      <c r="OUL79" s="26"/>
      <c r="OUM79" s="26"/>
      <c r="OUN79" s="26"/>
      <c r="OUO79" s="26"/>
      <c r="OUP79" s="26"/>
      <c r="OUQ79" s="26"/>
      <c r="OUR79" s="26"/>
      <c r="OUS79" s="26"/>
      <c r="OUT79" s="26"/>
      <c r="OUU79" s="26"/>
      <c r="OUV79" s="26"/>
      <c r="OUW79" s="26"/>
      <c r="OUX79" s="26"/>
      <c r="OUY79" s="26"/>
      <c r="OUZ79" s="26"/>
      <c r="OVA79" s="26"/>
      <c r="OVB79" s="26"/>
      <c r="OVC79" s="26"/>
      <c r="OVD79" s="26"/>
      <c r="OVE79" s="26"/>
      <c r="OVF79" s="26"/>
      <c r="OVG79" s="26"/>
      <c r="OVH79" s="26"/>
      <c r="OVI79" s="26"/>
      <c r="OVJ79" s="26"/>
      <c r="OVK79" s="26"/>
      <c r="OVL79" s="26"/>
      <c r="OVM79" s="26"/>
      <c r="OVN79" s="26"/>
      <c r="OVO79" s="26"/>
      <c r="OVP79" s="26"/>
      <c r="OVQ79" s="26"/>
      <c r="OVR79" s="26"/>
      <c r="OVS79" s="26"/>
      <c r="OVT79" s="26"/>
      <c r="OVU79" s="26"/>
      <c r="OVV79" s="26"/>
      <c r="OVW79" s="26"/>
      <c r="OVX79" s="26"/>
      <c r="OVY79" s="26"/>
      <c r="OVZ79" s="26"/>
      <c r="OWA79" s="26"/>
      <c r="OWB79" s="26"/>
      <c r="OWC79" s="26"/>
      <c r="OWD79" s="26"/>
      <c r="OWE79" s="26"/>
      <c r="OWF79" s="26"/>
      <c r="OWG79" s="26"/>
      <c r="OWH79" s="26"/>
      <c r="OWI79" s="26"/>
      <c r="OWJ79" s="26"/>
      <c r="OWK79" s="26"/>
      <c r="OWL79" s="26"/>
      <c r="OWM79" s="26"/>
      <c r="OWN79" s="26"/>
      <c r="OWO79" s="26"/>
      <c r="OWP79" s="26"/>
      <c r="OWQ79" s="26"/>
      <c r="OWR79" s="26"/>
      <c r="OWS79" s="26"/>
      <c r="OWT79" s="26"/>
      <c r="OWU79" s="26"/>
      <c r="OWV79" s="26"/>
      <c r="OWW79" s="26"/>
      <c r="OWX79" s="26"/>
      <c r="OWY79" s="26"/>
      <c r="OWZ79" s="26"/>
      <c r="OXA79" s="26"/>
      <c r="OXB79" s="26"/>
      <c r="OXC79" s="26"/>
      <c r="OXD79" s="26"/>
      <c r="OXE79" s="26"/>
      <c r="OXF79" s="26"/>
      <c r="OXG79" s="26"/>
      <c r="OXH79" s="26"/>
      <c r="OXI79" s="26"/>
      <c r="OXJ79" s="26"/>
      <c r="OXK79" s="26"/>
      <c r="OXL79" s="26"/>
      <c r="OXM79" s="26"/>
      <c r="OXN79" s="26"/>
      <c r="OXO79" s="26"/>
      <c r="OXP79" s="26"/>
      <c r="OXQ79" s="26"/>
      <c r="OXR79" s="26"/>
      <c r="OXS79" s="26"/>
      <c r="OXT79" s="26"/>
      <c r="OXU79" s="26"/>
      <c r="OXV79" s="26"/>
      <c r="OXW79" s="26"/>
      <c r="OXX79" s="26"/>
      <c r="OXY79" s="26"/>
      <c r="OXZ79" s="26"/>
      <c r="OYA79" s="26"/>
      <c r="OYB79" s="26"/>
      <c r="OYC79" s="26"/>
      <c r="OYD79" s="26"/>
      <c r="OYE79" s="26"/>
      <c r="OYF79" s="26"/>
      <c r="OYG79" s="26"/>
      <c r="OYH79" s="26"/>
      <c r="OYI79" s="26"/>
      <c r="OYJ79" s="26"/>
      <c r="OYK79" s="26"/>
      <c r="OYL79" s="26"/>
      <c r="OYM79" s="26"/>
      <c r="OYN79" s="26"/>
      <c r="OYO79" s="26"/>
      <c r="OYP79" s="26"/>
      <c r="OYQ79" s="26"/>
      <c r="OYR79" s="26"/>
      <c r="OYS79" s="26"/>
      <c r="OYT79" s="26"/>
      <c r="OYU79" s="26"/>
      <c r="OYV79" s="26"/>
      <c r="OYW79" s="26"/>
      <c r="OYX79" s="26"/>
      <c r="OYY79" s="26"/>
      <c r="OYZ79" s="26"/>
      <c r="OZA79" s="26"/>
      <c r="OZB79" s="26"/>
      <c r="OZC79" s="26"/>
      <c r="OZD79" s="26"/>
      <c r="OZE79" s="26"/>
      <c r="OZF79" s="26"/>
      <c r="OZG79" s="26"/>
      <c r="OZH79" s="26"/>
      <c r="OZI79" s="26"/>
      <c r="OZJ79" s="26"/>
      <c r="OZK79" s="26"/>
      <c r="OZL79" s="26"/>
      <c r="OZM79" s="26"/>
      <c r="OZN79" s="26"/>
      <c r="OZO79" s="26"/>
      <c r="OZP79" s="26"/>
      <c r="OZQ79" s="26"/>
      <c r="OZR79" s="26"/>
      <c r="OZS79" s="26"/>
      <c r="OZT79" s="26"/>
      <c r="OZU79" s="26"/>
      <c r="OZV79" s="26"/>
      <c r="OZW79" s="26"/>
      <c r="OZX79" s="26"/>
      <c r="OZY79" s="26"/>
      <c r="OZZ79" s="26"/>
      <c r="PAA79" s="26"/>
      <c r="PAB79" s="26"/>
      <c r="PAC79" s="26"/>
      <c r="PAD79" s="26"/>
      <c r="PAE79" s="26"/>
      <c r="PAF79" s="26"/>
      <c r="PAG79" s="26"/>
      <c r="PAH79" s="26"/>
      <c r="PAI79" s="26"/>
      <c r="PAJ79" s="26"/>
      <c r="PAK79" s="26"/>
      <c r="PAL79" s="26"/>
      <c r="PAM79" s="26"/>
      <c r="PAN79" s="26"/>
      <c r="PAO79" s="26"/>
      <c r="PAP79" s="26"/>
      <c r="PAQ79" s="26"/>
      <c r="PAR79" s="26"/>
      <c r="PAS79" s="26"/>
      <c r="PAT79" s="26"/>
      <c r="PAU79" s="26"/>
      <c r="PAV79" s="26"/>
      <c r="PAW79" s="26"/>
      <c r="PAX79" s="26"/>
      <c r="PAY79" s="26"/>
      <c r="PAZ79" s="26"/>
      <c r="PBA79" s="26"/>
      <c r="PBB79" s="26"/>
      <c r="PBC79" s="26"/>
      <c r="PBD79" s="26"/>
      <c r="PBE79" s="26"/>
      <c r="PBF79" s="26"/>
      <c r="PBG79" s="26"/>
      <c r="PBH79" s="26"/>
      <c r="PBI79" s="26"/>
      <c r="PBJ79" s="26"/>
      <c r="PBK79" s="26"/>
      <c r="PBL79" s="26"/>
      <c r="PBM79" s="26"/>
      <c r="PBN79" s="26"/>
      <c r="PBO79" s="26"/>
      <c r="PBP79" s="26"/>
      <c r="PBQ79" s="26"/>
      <c r="PBR79" s="26"/>
      <c r="PBS79" s="26"/>
      <c r="PBT79" s="26"/>
      <c r="PBU79" s="26"/>
      <c r="PBV79" s="26"/>
      <c r="PBW79" s="26"/>
      <c r="PBX79" s="26"/>
      <c r="PBY79" s="26"/>
      <c r="PBZ79" s="26"/>
      <c r="PCA79" s="26"/>
      <c r="PCB79" s="26"/>
      <c r="PCC79" s="26"/>
      <c r="PCD79" s="26"/>
      <c r="PCE79" s="26"/>
      <c r="PCF79" s="26"/>
      <c r="PCG79" s="26"/>
      <c r="PCH79" s="26"/>
      <c r="PCI79" s="26"/>
      <c r="PCJ79" s="26"/>
      <c r="PCK79" s="26"/>
      <c r="PCL79" s="26"/>
      <c r="PCM79" s="26"/>
      <c r="PCN79" s="26"/>
      <c r="PCO79" s="26"/>
      <c r="PCP79" s="26"/>
      <c r="PCQ79" s="26"/>
      <c r="PCR79" s="26"/>
      <c r="PCS79" s="26"/>
      <c r="PCT79" s="26"/>
      <c r="PCU79" s="26"/>
      <c r="PCV79" s="26"/>
      <c r="PCW79" s="26"/>
      <c r="PCX79" s="26"/>
      <c r="PCY79" s="26"/>
      <c r="PCZ79" s="26"/>
      <c r="PDA79" s="26"/>
      <c r="PDB79" s="26"/>
      <c r="PDC79" s="26"/>
      <c r="PDD79" s="26"/>
      <c r="PDE79" s="26"/>
      <c r="PDF79" s="26"/>
      <c r="PDG79" s="26"/>
      <c r="PDH79" s="26"/>
      <c r="PDI79" s="26"/>
      <c r="PDJ79" s="26"/>
      <c r="PDK79" s="26"/>
      <c r="PDL79" s="26"/>
      <c r="PDM79" s="26"/>
      <c r="PDN79" s="26"/>
      <c r="PDO79" s="26"/>
      <c r="PDP79" s="26"/>
      <c r="PDQ79" s="26"/>
      <c r="PDR79" s="26"/>
      <c r="PDS79" s="26"/>
      <c r="PDT79" s="26"/>
      <c r="PDU79" s="26"/>
      <c r="PDV79" s="26"/>
      <c r="PDW79" s="26"/>
      <c r="PDX79" s="26"/>
      <c r="PDY79" s="26"/>
      <c r="PDZ79" s="26"/>
      <c r="PEA79" s="26"/>
      <c r="PEB79" s="26"/>
      <c r="PEC79" s="26"/>
      <c r="PED79" s="26"/>
      <c r="PEE79" s="26"/>
      <c r="PEF79" s="26"/>
      <c r="PEG79" s="26"/>
      <c r="PEH79" s="26"/>
      <c r="PEI79" s="26"/>
      <c r="PEJ79" s="26"/>
      <c r="PEK79" s="26"/>
      <c r="PEL79" s="26"/>
      <c r="PEM79" s="26"/>
      <c r="PEN79" s="26"/>
      <c r="PEO79" s="26"/>
      <c r="PEP79" s="26"/>
      <c r="PEQ79" s="26"/>
      <c r="PER79" s="26"/>
      <c r="PES79" s="26"/>
      <c r="PET79" s="26"/>
      <c r="PEU79" s="26"/>
      <c r="PEV79" s="26"/>
      <c r="PEW79" s="26"/>
      <c r="PEX79" s="26"/>
      <c r="PEY79" s="26"/>
      <c r="PEZ79" s="26"/>
      <c r="PFA79" s="26"/>
      <c r="PFB79" s="26"/>
      <c r="PFC79" s="26"/>
      <c r="PFD79" s="26"/>
      <c r="PFE79" s="26"/>
      <c r="PFF79" s="26"/>
      <c r="PFG79" s="26"/>
      <c r="PFH79" s="26"/>
      <c r="PFI79" s="26"/>
      <c r="PFJ79" s="26"/>
      <c r="PFK79" s="26"/>
      <c r="PFL79" s="26"/>
      <c r="PFM79" s="26"/>
      <c r="PFN79" s="26"/>
      <c r="PFO79" s="26"/>
      <c r="PFP79" s="26"/>
      <c r="PFQ79" s="26"/>
      <c r="PFR79" s="26"/>
      <c r="PFS79" s="26"/>
      <c r="PFT79" s="26"/>
      <c r="PFU79" s="26"/>
      <c r="PFV79" s="26"/>
      <c r="PFW79" s="26"/>
      <c r="PFX79" s="26"/>
      <c r="PFY79" s="26"/>
      <c r="PFZ79" s="26"/>
      <c r="PGA79" s="26"/>
      <c r="PGB79" s="26"/>
      <c r="PGC79" s="26"/>
      <c r="PGD79" s="26"/>
      <c r="PGE79" s="26"/>
      <c r="PGF79" s="26"/>
      <c r="PGG79" s="26"/>
      <c r="PGH79" s="26"/>
      <c r="PGI79" s="26"/>
      <c r="PGJ79" s="26"/>
      <c r="PGK79" s="26"/>
      <c r="PGL79" s="26"/>
      <c r="PGM79" s="26"/>
      <c r="PGN79" s="26"/>
      <c r="PGO79" s="26"/>
      <c r="PGP79" s="26"/>
      <c r="PGQ79" s="26"/>
      <c r="PGR79" s="26"/>
      <c r="PGS79" s="26"/>
      <c r="PGT79" s="26"/>
      <c r="PGU79" s="26"/>
      <c r="PGV79" s="26"/>
      <c r="PGW79" s="26"/>
      <c r="PGX79" s="26"/>
      <c r="PGY79" s="26"/>
      <c r="PGZ79" s="26"/>
      <c r="PHA79" s="26"/>
      <c r="PHB79" s="26"/>
      <c r="PHC79" s="26"/>
      <c r="PHD79" s="26"/>
      <c r="PHE79" s="26"/>
      <c r="PHF79" s="26"/>
      <c r="PHG79" s="26"/>
      <c r="PHH79" s="26"/>
      <c r="PHI79" s="26"/>
      <c r="PHJ79" s="26"/>
      <c r="PHK79" s="26"/>
      <c r="PHL79" s="26"/>
      <c r="PHM79" s="26"/>
      <c r="PHN79" s="26"/>
      <c r="PHO79" s="26"/>
      <c r="PHP79" s="26"/>
      <c r="PHQ79" s="26"/>
      <c r="PHR79" s="26"/>
      <c r="PHS79" s="26"/>
      <c r="PHT79" s="26"/>
      <c r="PHU79" s="26"/>
      <c r="PHV79" s="26"/>
      <c r="PHW79" s="26"/>
      <c r="PHX79" s="26"/>
      <c r="PHY79" s="26"/>
      <c r="PHZ79" s="26"/>
      <c r="PIA79" s="26"/>
      <c r="PIB79" s="26"/>
      <c r="PIC79" s="26"/>
      <c r="PID79" s="26"/>
      <c r="PIE79" s="26"/>
      <c r="PIF79" s="26"/>
      <c r="PIG79" s="26"/>
      <c r="PIH79" s="26"/>
      <c r="PII79" s="26"/>
      <c r="PIJ79" s="26"/>
      <c r="PIK79" s="26"/>
      <c r="PIL79" s="26"/>
      <c r="PIM79" s="26"/>
      <c r="PIN79" s="26"/>
      <c r="PIO79" s="26"/>
      <c r="PIP79" s="26"/>
      <c r="PIQ79" s="26"/>
      <c r="PIR79" s="26"/>
      <c r="PIS79" s="26"/>
      <c r="PIT79" s="26"/>
      <c r="PIU79" s="26"/>
      <c r="PIV79" s="26"/>
      <c r="PIW79" s="26"/>
      <c r="PIX79" s="26"/>
      <c r="PIY79" s="26"/>
      <c r="PIZ79" s="26"/>
      <c r="PJA79" s="26"/>
      <c r="PJB79" s="26"/>
      <c r="PJC79" s="26"/>
      <c r="PJD79" s="26"/>
      <c r="PJE79" s="26"/>
      <c r="PJF79" s="26"/>
      <c r="PJG79" s="26"/>
      <c r="PJH79" s="26"/>
      <c r="PJI79" s="26"/>
      <c r="PJJ79" s="26"/>
      <c r="PJK79" s="26"/>
      <c r="PJL79" s="26"/>
      <c r="PJM79" s="26"/>
      <c r="PJN79" s="26"/>
      <c r="PJO79" s="26"/>
      <c r="PJP79" s="26"/>
      <c r="PJQ79" s="26"/>
      <c r="PJR79" s="26"/>
      <c r="PJS79" s="26"/>
      <c r="PJT79" s="26"/>
      <c r="PJU79" s="26"/>
      <c r="PJV79" s="26"/>
      <c r="PJW79" s="26"/>
      <c r="PJX79" s="26"/>
      <c r="PJY79" s="26"/>
      <c r="PJZ79" s="26"/>
      <c r="PKA79" s="26"/>
      <c r="PKB79" s="26"/>
      <c r="PKC79" s="26"/>
      <c r="PKD79" s="26"/>
      <c r="PKE79" s="26"/>
      <c r="PKF79" s="26"/>
      <c r="PKG79" s="26"/>
      <c r="PKH79" s="26"/>
      <c r="PKI79" s="26"/>
      <c r="PKJ79" s="26"/>
      <c r="PKK79" s="26"/>
      <c r="PKL79" s="26"/>
      <c r="PKM79" s="26"/>
      <c r="PKN79" s="26"/>
      <c r="PKO79" s="26"/>
      <c r="PKP79" s="26"/>
      <c r="PKQ79" s="26"/>
      <c r="PKR79" s="26"/>
      <c r="PKS79" s="26"/>
      <c r="PKT79" s="26"/>
      <c r="PKU79" s="26"/>
      <c r="PKV79" s="26"/>
      <c r="PKW79" s="26"/>
      <c r="PKX79" s="26"/>
      <c r="PKY79" s="26"/>
      <c r="PKZ79" s="26"/>
      <c r="PLA79" s="26"/>
      <c r="PLB79" s="26"/>
      <c r="PLC79" s="26"/>
      <c r="PLD79" s="26"/>
      <c r="PLE79" s="26"/>
      <c r="PLF79" s="26"/>
      <c r="PLG79" s="26"/>
      <c r="PLH79" s="26"/>
      <c r="PLI79" s="26"/>
      <c r="PLJ79" s="26"/>
      <c r="PLK79" s="26"/>
      <c r="PLL79" s="26"/>
      <c r="PLM79" s="26"/>
      <c r="PLN79" s="26"/>
      <c r="PLO79" s="26"/>
      <c r="PLP79" s="26"/>
      <c r="PLQ79" s="26"/>
      <c r="PLR79" s="26"/>
      <c r="PLS79" s="26"/>
      <c r="PLT79" s="26"/>
      <c r="PLU79" s="26"/>
      <c r="PLV79" s="26"/>
      <c r="PLW79" s="26"/>
      <c r="PLX79" s="26"/>
      <c r="PLY79" s="26"/>
      <c r="PLZ79" s="26"/>
      <c r="PMA79" s="26"/>
      <c r="PMB79" s="26"/>
      <c r="PMC79" s="26"/>
      <c r="PMD79" s="26"/>
      <c r="PME79" s="26"/>
      <c r="PMF79" s="26"/>
      <c r="PMG79" s="26"/>
      <c r="PMH79" s="26"/>
      <c r="PMI79" s="26"/>
      <c r="PMJ79" s="26"/>
      <c r="PMK79" s="26"/>
      <c r="PML79" s="26"/>
      <c r="PMM79" s="26"/>
      <c r="PMN79" s="26"/>
      <c r="PMO79" s="26"/>
      <c r="PMP79" s="26"/>
      <c r="PMQ79" s="26"/>
      <c r="PMR79" s="26"/>
      <c r="PMS79" s="26"/>
      <c r="PMT79" s="26"/>
      <c r="PMU79" s="26"/>
      <c r="PMV79" s="26"/>
      <c r="PMW79" s="26"/>
      <c r="PMX79" s="26"/>
      <c r="PMY79" s="26"/>
      <c r="PMZ79" s="26"/>
      <c r="PNA79" s="26"/>
      <c r="PNB79" s="26"/>
      <c r="PNC79" s="26"/>
      <c r="PND79" s="26"/>
      <c r="PNE79" s="26"/>
      <c r="PNF79" s="26"/>
      <c r="PNG79" s="26"/>
      <c r="PNH79" s="26"/>
      <c r="PNI79" s="26"/>
      <c r="PNJ79" s="26"/>
      <c r="PNK79" s="26"/>
      <c r="PNL79" s="26"/>
      <c r="PNM79" s="26"/>
      <c r="PNN79" s="26"/>
      <c r="PNO79" s="26"/>
      <c r="PNP79" s="26"/>
      <c r="PNQ79" s="26"/>
      <c r="PNR79" s="26"/>
      <c r="PNS79" s="26"/>
      <c r="PNT79" s="26"/>
      <c r="PNU79" s="26"/>
      <c r="PNV79" s="26"/>
      <c r="PNW79" s="26"/>
      <c r="PNX79" s="26"/>
      <c r="PNY79" s="26"/>
      <c r="PNZ79" s="26"/>
      <c r="POA79" s="26"/>
      <c r="POB79" s="26"/>
      <c r="POC79" s="26"/>
      <c r="POD79" s="26"/>
      <c r="POE79" s="26"/>
      <c r="POF79" s="26"/>
      <c r="POG79" s="26"/>
      <c r="POH79" s="26"/>
      <c r="POI79" s="26"/>
      <c r="POJ79" s="26"/>
      <c r="POK79" s="26"/>
      <c r="POL79" s="26"/>
      <c r="POM79" s="26"/>
      <c r="PON79" s="26"/>
      <c r="POO79" s="26"/>
      <c r="POP79" s="26"/>
      <c r="POQ79" s="26"/>
      <c r="POR79" s="26"/>
      <c r="POS79" s="26"/>
      <c r="POT79" s="26"/>
      <c r="POU79" s="26"/>
      <c r="POV79" s="26"/>
      <c r="POW79" s="26"/>
      <c r="POX79" s="26"/>
      <c r="POY79" s="26"/>
      <c r="POZ79" s="26"/>
      <c r="PPA79" s="26"/>
      <c r="PPB79" s="26"/>
      <c r="PPC79" s="26"/>
      <c r="PPD79" s="26"/>
      <c r="PPE79" s="26"/>
      <c r="PPF79" s="26"/>
      <c r="PPG79" s="26"/>
      <c r="PPH79" s="26"/>
      <c r="PPI79" s="26"/>
      <c r="PPJ79" s="26"/>
      <c r="PPK79" s="26"/>
      <c r="PPL79" s="26"/>
      <c r="PPM79" s="26"/>
      <c r="PPN79" s="26"/>
      <c r="PPO79" s="26"/>
      <c r="PPP79" s="26"/>
      <c r="PPQ79" s="26"/>
      <c r="PPR79" s="26"/>
      <c r="PPS79" s="26"/>
      <c r="PPT79" s="26"/>
      <c r="PPU79" s="26"/>
      <c r="PPV79" s="26"/>
      <c r="PPW79" s="26"/>
      <c r="PPX79" s="26"/>
      <c r="PPY79" s="26"/>
      <c r="PPZ79" s="26"/>
      <c r="PQA79" s="26"/>
      <c r="PQB79" s="26"/>
      <c r="PQC79" s="26"/>
      <c r="PQD79" s="26"/>
      <c r="PQE79" s="26"/>
      <c r="PQF79" s="26"/>
      <c r="PQG79" s="26"/>
      <c r="PQH79" s="26"/>
      <c r="PQI79" s="26"/>
      <c r="PQJ79" s="26"/>
      <c r="PQK79" s="26"/>
      <c r="PQL79" s="26"/>
      <c r="PQM79" s="26"/>
      <c r="PQN79" s="26"/>
      <c r="PQO79" s="26"/>
      <c r="PQP79" s="26"/>
      <c r="PQQ79" s="26"/>
      <c r="PQR79" s="26"/>
      <c r="PQS79" s="26"/>
      <c r="PQT79" s="26"/>
      <c r="PQU79" s="26"/>
      <c r="PQV79" s="26"/>
      <c r="PQW79" s="26"/>
      <c r="PQX79" s="26"/>
      <c r="PQY79" s="26"/>
      <c r="PQZ79" s="26"/>
      <c r="PRA79" s="26"/>
      <c r="PRB79" s="26"/>
      <c r="PRC79" s="26"/>
      <c r="PRD79" s="26"/>
      <c r="PRE79" s="26"/>
      <c r="PRF79" s="26"/>
      <c r="PRG79" s="26"/>
      <c r="PRH79" s="26"/>
      <c r="PRI79" s="26"/>
      <c r="PRJ79" s="26"/>
      <c r="PRK79" s="26"/>
      <c r="PRL79" s="26"/>
      <c r="PRM79" s="26"/>
      <c r="PRN79" s="26"/>
      <c r="PRO79" s="26"/>
      <c r="PRP79" s="26"/>
      <c r="PRQ79" s="26"/>
      <c r="PRR79" s="26"/>
      <c r="PRS79" s="26"/>
      <c r="PRT79" s="26"/>
      <c r="PRU79" s="26"/>
      <c r="PRV79" s="26"/>
      <c r="PRW79" s="26"/>
      <c r="PRX79" s="26"/>
      <c r="PRY79" s="26"/>
      <c r="PRZ79" s="26"/>
      <c r="PSA79" s="26"/>
      <c r="PSB79" s="26"/>
      <c r="PSC79" s="26"/>
      <c r="PSD79" s="26"/>
      <c r="PSE79" s="26"/>
      <c r="PSF79" s="26"/>
      <c r="PSG79" s="26"/>
      <c r="PSH79" s="26"/>
      <c r="PSI79" s="26"/>
      <c r="PSJ79" s="26"/>
      <c r="PSK79" s="26"/>
      <c r="PSL79" s="26"/>
      <c r="PSM79" s="26"/>
      <c r="PSN79" s="26"/>
      <c r="PSO79" s="26"/>
      <c r="PSP79" s="26"/>
      <c r="PSQ79" s="26"/>
      <c r="PSR79" s="26"/>
      <c r="PSS79" s="26"/>
      <c r="PST79" s="26"/>
      <c r="PSU79" s="26"/>
      <c r="PSV79" s="26"/>
      <c r="PSW79" s="26"/>
      <c r="PSX79" s="26"/>
      <c r="PSY79" s="26"/>
      <c r="PSZ79" s="26"/>
      <c r="PTA79" s="26"/>
      <c r="PTB79" s="26"/>
      <c r="PTC79" s="26"/>
      <c r="PTD79" s="26"/>
      <c r="PTE79" s="26"/>
      <c r="PTF79" s="26"/>
      <c r="PTG79" s="26"/>
      <c r="PTH79" s="26"/>
      <c r="PTI79" s="26"/>
      <c r="PTJ79" s="26"/>
      <c r="PTK79" s="26"/>
      <c r="PTL79" s="26"/>
      <c r="PTM79" s="26"/>
      <c r="PTN79" s="26"/>
      <c r="PTO79" s="26"/>
      <c r="PTP79" s="26"/>
      <c r="PTQ79" s="26"/>
      <c r="PTR79" s="26"/>
      <c r="PTS79" s="26"/>
      <c r="PTT79" s="26"/>
      <c r="PTU79" s="26"/>
      <c r="PTV79" s="26"/>
      <c r="PTW79" s="26"/>
      <c r="PTX79" s="26"/>
      <c r="PTY79" s="26"/>
      <c r="PTZ79" s="26"/>
      <c r="PUA79" s="26"/>
      <c r="PUB79" s="26"/>
      <c r="PUC79" s="26"/>
      <c r="PUD79" s="26"/>
      <c r="PUE79" s="26"/>
      <c r="PUF79" s="26"/>
      <c r="PUG79" s="26"/>
      <c r="PUH79" s="26"/>
      <c r="PUI79" s="26"/>
      <c r="PUJ79" s="26"/>
      <c r="PUK79" s="26"/>
      <c r="PUL79" s="26"/>
      <c r="PUM79" s="26"/>
      <c r="PUN79" s="26"/>
      <c r="PUO79" s="26"/>
      <c r="PUP79" s="26"/>
      <c r="PUQ79" s="26"/>
      <c r="PUR79" s="26"/>
      <c r="PUS79" s="26"/>
      <c r="PUT79" s="26"/>
      <c r="PUU79" s="26"/>
      <c r="PUV79" s="26"/>
      <c r="PUW79" s="26"/>
      <c r="PUX79" s="26"/>
      <c r="PUY79" s="26"/>
      <c r="PUZ79" s="26"/>
      <c r="PVA79" s="26"/>
      <c r="PVB79" s="26"/>
      <c r="PVC79" s="26"/>
      <c r="PVD79" s="26"/>
      <c r="PVE79" s="26"/>
      <c r="PVF79" s="26"/>
      <c r="PVG79" s="26"/>
      <c r="PVH79" s="26"/>
      <c r="PVI79" s="26"/>
      <c r="PVJ79" s="26"/>
      <c r="PVK79" s="26"/>
      <c r="PVL79" s="26"/>
      <c r="PVM79" s="26"/>
      <c r="PVN79" s="26"/>
      <c r="PVO79" s="26"/>
      <c r="PVP79" s="26"/>
      <c r="PVQ79" s="26"/>
      <c r="PVR79" s="26"/>
      <c r="PVS79" s="26"/>
      <c r="PVT79" s="26"/>
      <c r="PVU79" s="26"/>
      <c r="PVV79" s="26"/>
      <c r="PVW79" s="26"/>
      <c r="PVX79" s="26"/>
      <c r="PVY79" s="26"/>
      <c r="PVZ79" s="26"/>
      <c r="PWA79" s="26"/>
      <c r="PWB79" s="26"/>
      <c r="PWC79" s="26"/>
      <c r="PWD79" s="26"/>
      <c r="PWE79" s="26"/>
      <c r="PWF79" s="26"/>
      <c r="PWG79" s="26"/>
      <c r="PWH79" s="26"/>
      <c r="PWI79" s="26"/>
      <c r="PWJ79" s="26"/>
      <c r="PWK79" s="26"/>
      <c r="PWL79" s="26"/>
      <c r="PWM79" s="26"/>
      <c r="PWN79" s="26"/>
      <c r="PWO79" s="26"/>
      <c r="PWP79" s="26"/>
      <c r="PWQ79" s="26"/>
      <c r="PWR79" s="26"/>
      <c r="PWS79" s="26"/>
      <c r="PWT79" s="26"/>
      <c r="PWU79" s="26"/>
      <c r="PWV79" s="26"/>
      <c r="PWW79" s="26"/>
      <c r="PWX79" s="26"/>
      <c r="PWY79" s="26"/>
      <c r="PWZ79" s="26"/>
      <c r="PXA79" s="26"/>
      <c r="PXB79" s="26"/>
      <c r="PXC79" s="26"/>
      <c r="PXD79" s="26"/>
      <c r="PXE79" s="26"/>
      <c r="PXF79" s="26"/>
      <c r="PXG79" s="26"/>
      <c r="PXH79" s="26"/>
      <c r="PXI79" s="26"/>
      <c r="PXJ79" s="26"/>
      <c r="PXK79" s="26"/>
      <c r="PXL79" s="26"/>
      <c r="PXM79" s="26"/>
      <c r="PXN79" s="26"/>
      <c r="PXO79" s="26"/>
      <c r="PXP79" s="26"/>
      <c r="PXQ79" s="26"/>
      <c r="PXR79" s="26"/>
      <c r="PXS79" s="26"/>
      <c r="PXT79" s="26"/>
      <c r="PXU79" s="26"/>
      <c r="PXV79" s="26"/>
      <c r="PXW79" s="26"/>
      <c r="PXX79" s="26"/>
      <c r="PXY79" s="26"/>
      <c r="PXZ79" s="26"/>
      <c r="PYA79" s="26"/>
      <c r="PYB79" s="26"/>
      <c r="PYC79" s="26"/>
      <c r="PYD79" s="26"/>
      <c r="PYE79" s="26"/>
      <c r="PYF79" s="26"/>
      <c r="PYG79" s="26"/>
      <c r="PYH79" s="26"/>
      <c r="PYI79" s="26"/>
      <c r="PYJ79" s="26"/>
      <c r="PYK79" s="26"/>
      <c r="PYL79" s="26"/>
      <c r="PYM79" s="26"/>
      <c r="PYN79" s="26"/>
      <c r="PYO79" s="26"/>
      <c r="PYP79" s="26"/>
      <c r="PYQ79" s="26"/>
      <c r="PYR79" s="26"/>
      <c r="PYS79" s="26"/>
      <c r="PYT79" s="26"/>
      <c r="PYU79" s="26"/>
      <c r="PYV79" s="26"/>
      <c r="PYW79" s="26"/>
      <c r="PYX79" s="26"/>
      <c r="PYY79" s="26"/>
      <c r="PYZ79" s="26"/>
      <c r="PZA79" s="26"/>
      <c r="PZB79" s="26"/>
      <c r="PZC79" s="26"/>
      <c r="PZD79" s="26"/>
      <c r="PZE79" s="26"/>
      <c r="PZF79" s="26"/>
      <c r="PZG79" s="26"/>
      <c r="PZH79" s="26"/>
      <c r="PZI79" s="26"/>
      <c r="PZJ79" s="26"/>
      <c r="PZK79" s="26"/>
      <c r="PZL79" s="26"/>
      <c r="PZM79" s="26"/>
      <c r="PZN79" s="26"/>
      <c r="PZO79" s="26"/>
      <c r="PZP79" s="26"/>
      <c r="PZQ79" s="26"/>
      <c r="PZR79" s="26"/>
      <c r="PZS79" s="26"/>
      <c r="PZT79" s="26"/>
      <c r="PZU79" s="26"/>
      <c r="PZV79" s="26"/>
      <c r="PZW79" s="26"/>
      <c r="PZX79" s="26"/>
      <c r="PZY79" s="26"/>
      <c r="PZZ79" s="26"/>
      <c r="QAA79" s="26"/>
      <c r="QAB79" s="26"/>
      <c r="QAC79" s="26"/>
      <c r="QAD79" s="26"/>
      <c r="QAE79" s="26"/>
      <c r="QAF79" s="26"/>
      <c r="QAG79" s="26"/>
      <c r="QAH79" s="26"/>
      <c r="QAI79" s="26"/>
      <c r="QAJ79" s="26"/>
      <c r="QAK79" s="26"/>
      <c r="QAL79" s="26"/>
      <c r="QAM79" s="26"/>
      <c r="QAN79" s="26"/>
      <c r="QAO79" s="26"/>
      <c r="QAP79" s="26"/>
      <c r="QAQ79" s="26"/>
      <c r="QAR79" s="26"/>
      <c r="QAS79" s="26"/>
      <c r="QAT79" s="26"/>
      <c r="QAU79" s="26"/>
      <c r="QAV79" s="26"/>
      <c r="QAW79" s="26"/>
      <c r="QAX79" s="26"/>
      <c r="QAY79" s="26"/>
      <c r="QAZ79" s="26"/>
      <c r="QBA79" s="26"/>
      <c r="QBB79" s="26"/>
      <c r="QBC79" s="26"/>
      <c r="QBD79" s="26"/>
      <c r="QBE79" s="26"/>
      <c r="QBF79" s="26"/>
      <c r="QBG79" s="26"/>
      <c r="QBH79" s="26"/>
      <c r="QBI79" s="26"/>
      <c r="QBJ79" s="26"/>
      <c r="QBK79" s="26"/>
      <c r="QBL79" s="26"/>
      <c r="QBM79" s="26"/>
      <c r="QBN79" s="26"/>
      <c r="QBO79" s="26"/>
      <c r="QBP79" s="26"/>
      <c r="QBQ79" s="26"/>
      <c r="QBR79" s="26"/>
      <c r="QBS79" s="26"/>
      <c r="QBT79" s="26"/>
      <c r="QBU79" s="26"/>
      <c r="QBV79" s="26"/>
      <c r="QBW79" s="26"/>
      <c r="QBX79" s="26"/>
      <c r="QBY79" s="26"/>
      <c r="QBZ79" s="26"/>
      <c r="QCA79" s="26"/>
      <c r="QCB79" s="26"/>
      <c r="QCC79" s="26"/>
      <c r="QCD79" s="26"/>
      <c r="QCE79" s="26"/>
      <c r="QCF79" s="26"/>
      <c r="QCG79" s="26"/>
      <c r="QCH79" s="26"/>
      <c r="QCI79" s="26"/>
      <c r="QCJ79" s="26"/>
      <c r="QCK79" s="26"/>
      <c r="QCL79" s="26"/>
      <c r="QCM79" s="26"/>
      <c r="QCN79" s="26"/>
      <c r="QCO79" s="26"/>
      <c r="QCP79" s="26"/>
      <c r="QCQ79" s="26"/>
      <c r="QCR79" s="26"/>
      <c r="QCS79" s="26"/>
      <c r="QCT79" s="26"/>
      <c r="QCU79" s="26"/>
      <c r="QCV79" s="26"/>
      <c r="QCW79" s="26"/>
      <c r="QCX79" s="26"/>
      <c r="QCY79" s="26"/>
      <c r="QCZ79" s="26"/>
      <c r="QDA79" s="26"/>
      <c r="QDB79" s="26"/>
      <c r="QDC79" s="26"/>
      <c r="QDD79" s="26"/>
      <c r="QDE79" s="26"/>
      <c r="QDF79" s="26"/>
      <c r="QDG79" s="26"/>
      <c r="QDH79" s="26"/>
      <c r="QDI79" s="26"/>
      <c r="QDJ79" s="26"/>
      <c r="QDK79" s="26"/>
      <c r="QDL79" s="26"/>
      <c r="QDM79" s="26"/>
      <c r="QDN79" s="26"/>
      <c r="QDO79" s="26"/>
      <c r="QDP79" s="26"/>
      <c r="QDQ79" s="26"/>
      <c r="QDR79" s="26"/>
      <c r="QDS79" s="26"/>
      <c r="QDT79" s="26"/>
      <c r="QDU79" s="26"/>
      <c r="QDV79" s="26"/>
      <c r="QDW79" s="26"/>
      <c r="QDX79" s="26"/>
      <c r="QDY79" s="26"/>
      <c r="QDZ79" s="26"/>
      <c r="QEA79" s="26"/>
      <c r="QEB79" s="26"/>
      <c r="QEC79" s="26"/>
      <c r="QED79" s="26"/>
      <c r="QEE79" s="26"/>
      <c r="QEF79" s="26"/>
      <c r="QEG79" s="26"/>
      <c r="QEH79" s="26"/>
      <c r="QEI79" s="26"/>
      <c r="QEJ79" s="26"/>
      <c r="QEK79" s="26"/>
      <c r="QEL79" s="26"/>
      <c r="QEM79" s="26"/>
      <c r="QEN79" s="26"/>
      <c r="QEO79" s="26"/>
      <c r="QEP79" s="26"/>
      <c r="QEQ79" s="26"/>
      <c r="QER79" s="26"/>
      <c r="QES79" s="26"/>
      <c r="QET79" s="26"/>
      <c r="QEU79" s="26"/>
      <c r="QEV79" s="26"/>
      <c r="QEW79" s="26"/>
      <c r="QEX79" s="26"/>
      <c r="QEY79" s="26"/>
      <c r="QEZ79" s="26"/>
      <c r="QFA79" s="26"/>
      <c r="QFB79" s="26"/>
      <c r="QFC79" s="26"/>
      <c r="QFD79" s="26"/>
      <c r="QFE79" s="26"/>
      <c r="QFF79" s="26"/>
      <c r="QFG79" s="26"/>
      <c r="QFH79" s="26"/>
      <c r="QFI79" s="26"/>
      <c r="QFJ79" s="26"/>
      <c r="QFK79" s="26"/>
      <c r="QFL79" s="26"/>
      <c r="QFM79" s="26"/>
      <c r="QFN79" s="26"/>
      <c r="QFO79" s="26"/>
      <c r="QFP79" s="26"/>
      <c r="QFQ79" s="26"/>
      <c r="QFR79" s="26"/>
      <c r="QFS79" s="26"/>
      <c r="QFT79" s="26"/>
      <c r="QFU79" s="26"/>
      <c r="QFV79" s="26"/>
      <c r="QFW79" s="26"/>
      <c r="QFX79" s="26"/>
      <c r="QFY79" s="26"/>
      <c r="QFZ79" s="26"/>
      <c r="QGA79" s="26"/>
      <c r="QGB79" s="26"/>
      <c r="QGC79" s="26"/>
      <c r="QGD79" s="26"/>
      <c r="QGE79" s="26"/>
      <c r="QGF79" s="26"/>
      <c r="QGG79" s="26"/>
      <c r="QGH79" s="26"/>
      <c r="QGI79" s="26"/>
      <c r="QGJ79" s="26"/>
      <c r="QGK79" s="26"/>
      <c r="QGL79" s="26"/>
      <c r="QGM79" s="26"/>
      <c r="QGN79" s="26"/>
      <c r="QGO79" s="26"/>
      <c r="QGP79" s="26"/>
      <c r="QGQ79" s="26"/>
      <c r="QGR79" s="26"/>
      <c r="QGS79" s="26"/>
      <c r="QGT79" s="26"/>
      <c r="QGU79" s="26"/>
      <c r="QGV79" s="26"/>
      <c r="QGW79" s="26"/>
      <c r="QGX79" s="26"/>
      <c r="QGY79" s="26"/>
      <c r="QGZ79" s="26"/>
      <c r="QHA79" s="26"/>
      <c r="QHB79" s="26"/>
      <c r="QHC79" s="26"/>
      <c r="QHD79" s="26"/>
      <c r="QHE79" s="26"/>
      <c r="QHF79" s="26"/>
      <c r="QHG79" s="26"/>
      <c r="QHH79" s="26"/>
      <c r="QHI79" s="26"/>
      <c r="QHJ79" s="26"/>
      <c r="QHK79" s="26"/>
      <c r="QHL79" s="26"/>
      <c r="QHM79" s="26"/>
      <c r="QHN79" s="26"/>
      <c r="QHO79" s="26"/>
      <c r="QHP79" s="26"/>
      <c r="QHQ79" s="26"/>
      <c r="QHR79" s="26"/>
      <c r="QHS79" s="26"/>
      <c r="QHT79" s="26"/>
      <c r="QHU79" s="26"/>
      <c r="QHV79" s="26"/>
      <c r="QHW79" s="26"/>
      <c r="QHX79" s="26"/>
      <c r="QHY79" s="26"/>
      <c r="QHZ79" s="26"/>
      <c r="QIA79" s="26"/>
      <c r="QIB79" s="26"/>
      <c r="QIC79" s="26"/>
      <c r="QID79" s="26"/>
      <c r="QIE79" s="26"/>
      <c r="QIF79" s="26"/>
      <c r="QIG79" s="26"/>
      <c r="QIH79" s="26"/>
      <c r="QII79" s="26"/>
      <c r="QIJ79" s="26"/>
      <c r="QIK79" s="26"/>
      <c r="QIL79" s="26"/>
      <c r="QIM79" s="26"/>
      <c r="QIN79" s="26"/>
      <c r="QIO79" s="26"/>
      <c r="QIP79" s="26"/>
      <c r="QIQ79" s="26"/>
      <c r="QIR79" s="26"/>
      <c r="QIS79" s="26"/>
      <c r="QIT79" s="26"/>
      <c r="QIU79" s="26"/>
      <c r="QIV79" s="26"/>
      <c r="QIW79" s="26"/>
      <c r="QIX79" s="26"/>
      <c r="QIY79" s="26"/>
      <c r="QIZ79" s="26"/>
      <c r="QJA79" s="26"/>
      <c r="QJB79" s="26"/>
      <c r="QJC79" s="26"/>
      <c r="QJD79" s="26"/>
      <c r="QJE79" s="26"/>
      <c r="QJF79" s="26"/>
      <c r="QJG79" s="26"/>
      <c r="QJH79" s="26"/>
      <c r="QJI79" s="26"/>
      <c r="QJJ79" s="26"/>
      <c r="QJK79" s="26"/>
      <c r="QJL79" s="26"/>
      <c r="QJM79" s="26"/>
      <c r="QJN79" s="26"/>
      <c r="QJO79" s="26"/>
      <c r="QJP79" s="26"/>
      <c r="QJQ79" s="26"/>
      <c r="QJR79" s="26"/>
      <c r="QJS79" s="26"/>
      <c r="QJT79" s="26"/>
      <c r="QJU79" s="26"/>
      <c r="QJV79" s="26"/>
      <c r="QJW79" s="26"/>
      <c r="QJX79" s="26"/>
      <c r="QJY79" s="26"/>
      <c r="QJZ79" s="26"/>
      <c r="QKA79" s="26"/>
      <c r="QKB79" s="26"/>
      <c r="QKC79" s="26"/>
      <c r="QKD79" s="26"/>
      <c r="QKE79" s="26"/>
      <c r="QKF79" s="26"/>
      <c r="QKG79" s="26"/>
      <c r="QKH79" s="26"/>
      <c r="QKI79" s="26"/>
      <c r="QKJ79" s="26"/>
      <c r="QKK79" s="26"/>
      <c r="QKL79" s="26"/>
      <c r="QKM79" s="26"/>
      <c r="QKN79" s="26"/>
      <c r="QKO79" s="26"/>
      <c r="QKP79" s="26"/>
      <c r="QKQ79" s="26"/>
      <c r="QKR79" s="26"/>
      <c r="QKS79" s="26"/>
      <c r="QKT79" s="26"/>
      <c r="QKU79" s="26"/>
      <c r="QKV79" s="26"/>
      <c r="QKW79" s="26"/>
      <c r="QKX79" s="26"/>
      <c r="QKY79" s="26"/>
      <c r="QKZ79" s="26"/>
      <c r="QLA79" s="26"/>
      <c r="QLB79" s="26"/>
      <c r="QLC79" s="26"/>
      <c r="QLD79" s="26"/>
      <c r="QLE79" s="26"/>
      <c r="QLF79" s="26"/>
      <c r="QLG79" s="26"/>
      <c r="QLH79" s="26"/>
      <c r="QLI79" s="26"/>
      <c r="QLJ79" s="26"/>
      <c r="QLK79" s="26"/>
      <c r="QLL79" s="26"/>
      <c r="QLM79" s="26"/>
      <c r="QLN79" s="26"/>
      <c r="QLO79" s="26"/>
      <c r="QLP79" s="26"/>
      <c r="QLQ79" s="26"/>
      <c r="QLR79" s="26"/>
      <c r="QLS79" s="26"/>
      <c r="QLT79" s="26"/>
      <c r="QLU79" s="26"/>
      <c r="QLV79" s="26"/>
      <c r="QLW79" s="26"/>
      <c r="QLX79" s="26"/>
      <c r="QLY79" s="26"/>
      <c r="QLZ79" s="26"/>
      <c r="QMA79" s="26"/>
      <c r="QMB79" s="26"/>
      <c r="QMC79" s="26"/>
      <c r="QMD79" s="26"/>
      <c r="QME79" s="26"/>
      <c r="QMF79" s="26"/>
      <c r="QMG79" s="26"/>
      <c r="QMH79" s="26"/>
      <c r="QMI79" s="26"/>
      <c r="QMJ79" s="26"/>
      <c r="QMK79" s="26"/>
      <c r="QML79" s="26"/>
      <c r="QMM79" s="26"/>
      <c r="QMN79" s="26"/>
      <c r="QMO79" s="26"/>
      <c r="QMP79" s="26"/>
      <c r="QMQ79" s="26"/>
      <c r="QMR79" s="26"/>
      <c r="QMS79" s="26"/>
      <c r="QMT79" s="26"/>
      <c r="QMU79" s="26"/>
      <c r="QMV79" s="26"/>
      <c r="QMW79" s="26"/>
      <c r="QMX79" s="26"/>
      <c r="QMY79" s="26"/>
      <c r="QMZ79" s="26"/>
      <c r="QNA79" s="26"/>
      <c r="QNB79" s="26"/>
      <c r="QNC79" s="26"/>
      <c r="QND79" s="26"/>
      <c r="QNE79" s="26"/>
      <c r="QNF79" s="26"/>
      <c r="QNG79" s="26"/>
      <c r="QNH79" s="26"/>
      <c r="QNI79" s="26"/>
      <c r="QNJ79" s="26"/>
      <c r="QNK79" s="26"/>
      <c r="QNL79" s="26"/>
      <c r="QNM79" s="26"/>
      <c r="QNN79" s="26"/>
      <c r="QNO79" s="26"/>
      <c r="QNP79" s="26"/>
      <c r="QNQ79" s="26"/>
      <c r="QNR79" s="26"/>
      <c r="QNS79" s="26"/>
      <c r="QNT79" s="26"/>
      <c r="QNU79" s="26"/>
      <c r="QNV79" s="26"/>
      <c r="QNW79" s="26"/>
      <c r="QNX79" s="26"/>
      <c r="QNY79" s="26"/>
      <c r="QNZ79" s="26"/>
      <c r="QOA79" s="26"/>
      <c r="QOB79" s="26"/>
      <c r="QOC79" s="26"/>
      <c r="QOD79" s="26"/>
      <c r="QOE79" s="26"/>
      <c r="QOF79" s="26"/>
      <c r="QOG79" s="26"/>
      <c r="QOH79" s="26"/>
      <c r="QOI79" s="26"/>
      <c r="QOJ79" s="26"/>
      <c r="QOK79" s="26"/>
      <c r="QOL79" s="26"/>
      <c r="QOM79" s="26"/>
      <c r="QON79" s="26"/>
      <c r="QOO79" s="26"/>
      <c r="QOP79" s="26"/>
      <c r="QOQ79" s="26"/>
      <c r="QOR79" s="26"/>
      <c r="QOS79" s="26"/>
      <c r="QOT79" s="26"/>
      <c r="QOU79" s="26"/>
      <c r="QOV79" s="26"/>
      <c r="QOW79" s="26"/>
      <c r="QOX79" s="26"/>
      <c r="QOY79" s="26"/>
      <c r="QOZ79" s="26"/>
      <c r="QPA79" s="26"/>
      <c r="QPB79" s="26"/>
      <c r="QPC79" s="26"/>
      <c r="QPD79" s="26"/>
      <c r="QPE79" s="26"/>
      <c r="QPF79" s="26"/>
      <c r="QPG79" s="26"/>
      <c r="QPH79" s="26"/>
      <c r="QPI79" s="26"/>
      <c r="QPJ79" s="26"/>
      <c r="QPK79" s="26"/>
      <c r="QPL79" s="26"/>
      <c r="QPM79" s="26"/>
      <c r="QPN79" s="26"/>
      <c r="QPO79" s="26"/>
      <c r="QPP79" s="26"/>
      <c r="QPQ79" s="26"/>
      <c r="QPR79" s="26"/>
      <c r="QPS79" s="26"/>
      <c r="QPT79" s="26"/>
      <c r="QPU79" s="26"/>
      <c r="QPV79" s="26"/>
      <c r="QPW79" s="26"/>
      <c r="QPX79" s="26"/>
      <c r="QPY79" s="26"/>
      <c r="QPZ79" s="26"/>
      <c r="QQA79" s="26"/>
      <c r="QQB79" s="26"/>
      <c r="QQC79" s="26"/>
      <c r="QQD79" s="26"/>
      <c r="QQE79" s="26"/>
      <c r="QQF79" s="26"/>
      <c r="QQG79" s="26"/>
      <c r="QQH79" s="26"/>
      <c r="QQI79" s="26"/>
      <c r="QQJ79" s="26"/>
      <c r="QQK79" s="26"/>
      <c r="QQL79" s="26"/>
      <c r="QQM79" s="26"/>
      <c r="QQN79" s="26"/>
      <c r="QQO79" s="26"/>
      <c r="QQP79" s="26"/>
      <c r="QQQ79" s="26"/>
      <c r="QQR79" s="26"/>
      <c r="QQS79" s="26"/>
      <c r="QQT79" s="26"/>
      <c r="QQU79" s="26"/>
      <c r="QQV79" s="26"/>
      <c r="QQW79" s="26"/>
      <c r="QQX79" s="26"/>
      <c r="QQY79" s="26"/>
      <c r="QQZ79" s="26"/>
      <c r="QRA79" s="26"/>
      <c r="QRB79" s="26"/>
      <c r="QRC79" s="26"/>
      <c r="QRD79" s="26"/>
      <c r="QRE79" s="26"/>
      <c r="QRF79" s="26"/>
      <c r="QRG79" s="26"/>
      <c r="QRH79" s="26"/>
      <c r="QRI79" s="26"/>
      <c r="QRJ79" s="26"/>
      <c r="QRK79" s="26"/>
      <c r="QRL79" s="26"/>
      <c r="QRM79" s="26"/>
      <c r="QRN79" s="26"/>
      <c r="QRO79" s="26"/>
      <c r="QRP79" s="26"/>
      <c r="QRQ79" s="26"/>
      <c r="QRR79" s="26"/>
      <c r="QRS79" s="26"/>
      <c r="QRT79" s="26"/>
      <c r="QRU79" s="26"/>
      <c r="QRV79" s="26"/>
      <c r="QRW79" s="26"/>
      <c r="QRX79" s="26"/>
      <c r="QRY79" s="26"/>
      <c r="QRZ79" s="26"/>
      <c r="QSA79" s="26"/>
      <c r="QSB79" s="26"/>
      <c r="QSC79" s="26"/>
      <c r="QSD79" s="26"/>
      <c r="QSE79" s="26"/>
      <c r="QSF79" s="26"/>
      <c r="QSG79" s="26"/>
      <c r="QSH79" s="26"/>
      <c r="QSI79" s="26"/>
      <c r="QSJ79" s="26"/>
      <c r="QSK79" s="26"/>
      <c r="QSL79" s="26"/>
      <c r="QSM79" s="26"/>
      <c r="QSN79" s="26"/>
      <c r="QSO79" s="26"/>
      <c r="QSP79" s="26"/>
      <c r="QSQ79" s="26"/>
      <c r="QSR79" s="26"/>
      <c r="QSS79" s="26"/>
      <c r="QST79" s="26"/>
      <c r="QSU79" s="26"/>
      <c r="QSV79" s="26"/>
      <c r="QSW79" s="26"/>
      <c r="QSX79" s="26"/>
      <c r="QSY79" s="26"/>
      <c r="QSZ79" s="26"/>
      <c r="QTA79" s="26"/>
      <c r="QTB79" s="26"/>
      <c r="QTC79" s="26"/>
      <c r="QTD79" s="26"/>
      <c r="QTE79" s="26"/>
      <c r="QTF79" s="26"/>
      <c r="QTG79" s="26"/>
      <c r="QTH79" s="26"/>
      <c r="QTI79" s="26"/>
      <c r="QTJ79" s="26"/>
      <c r="QTK79" s="26"/>
      <c r="QTL79" s="26"/>
      <c r="QTM79" s="26"/>
      <c r="QTN79" s="26"/>
      <c r="QTO79" s="26"/>
      <c r="QTP79" s="26"/>
      <c r="QTQ79" s="26"/>
      <c r="QTR79" s="26"/>
      <c r="QTS79" s="26"/>
      <c r="QTT79" s="26"/>
      <c r="QTU79" s="26"/>
      <c r="QTV79" s="26"/>
      <c r="QTW79" s="26"/>
      <c r="QTX79" s="26"/>
      <c r="QTY79" s="26"/>
      <c r="QTZ79" s="26"/>
      <c r="QUA79" s="26"/>
      <c r="QUB79" s="26"/>
      <c r="QUC79" s="26"/>
      <c r="QUD79" s="26"/>
      <c r="QUE79" s="26"/>
      <c r="QUF79" s="26"/>
      <c r="QUG79" s="26"/>
      <c r="QUH79" s="26"/>
      <c r="QUI79" s="26"/>
      <c r="QUJ79" s="26"/>
      <c r="QUK79" s="26"/>
      <c r="QUL79" s="26"/>
      <c r="QUM79" s="26"/>
      <c r="QUN79" s="26"/>
      <c r="QUO79" s="26"/>
      <c r="QUP79" s="26"/>
      <c r="QUQ79" s="26"/>
      <c r="QUR79" s="26"/>
      <c r="QUS79" s="26"/>
      <c r="QUT79" s="26"/>
      <c r="QUU79" s="26"/>
      <c r="QUV79" s="26"/>
      <c r="QUW79" s="26"/>
      <c r="QUX79" s="26"/>
      <c r="QUY79" s="26"/>
      <c r="QUZ79" s="26"/>
      <c r="QVA79" s="26"/>
      <c r="QVB79" s="26"/>
      <c r="QVC79" s="26"/>
      <c r="QVD79" s="26"/>
      <c r="QVE79" s="26"/>
      <c r="QVF79" s="26"/>
      <c r="QVG79" s="26"/>
      <c r="QVH79" s="26"/>
      <c r="QVI79" s="26"/>
      <c r="QVJ79" s="26"/>
      <c r="QVK79" s="26"/>
      <c r="QVL79" s="26"/>
      <c r="QVM79" s="26"/>
      <c r="QVN79" s="26"/>
      <c r="QVO79" s="26"/>
      <c r="QVP79" s="26"/>
      <c r="QVQ79" s="26"/>
      <c r="QVR79" s="26"/>
      <c r="QVS79" s="26"/>
      <c r="QVT79" s="26"/>
      <c r="QVU79" s="26"/>
      <c r="QVV79" s="26"/>
      <c r="QVW79" s="26"/>
      <c r="QVX79" s="26"/>
      <c r="QVY79" s="26"/>
      <c r="QVZ79" s="26"/>
      <c r="QWA79" s="26"/>
      <c r="QWB79" s="26"/>
      <c r="QWC79" s="26"/>
      <c r="QWD79" s="26"/>
      <c r="QWE79" s="26"/>
      <c r="QWF79" s="26"/>
      <c r="QWG79" s="26"/>
      <c r="QWH79" s="26"/>
      <c r="QWI79" s="26"/>
      <c r="QWJ79" s="26"/>
      <c r="QWK79" s="26"/>
      <c r="QWL79" s="26"/>
      <c r="QWM79" s="26"/>
      <c r="QWN79" s="26"/>
      <c r="QWO79" s="26"/>
      <c r="QWP79" s="26"/>
      <c r="QWQ79" s="26"/>
      <c r="QWR79" s="26"/>
      <c r="QWS79" s="26"/>
      <c r="QWT79" s="26"/>
      <c r="QWU79" s="26"/>
      <c r="QWV79" s="26"/>
      <c r="QWW79" s="26"/>
      <c r="QWX79" s="26"/>
      <c r="QWY79" s="26"/>
      <c r="QWZ79" s="26"/>
      <c r="QXA79" s="26"/>
      <c r="QXB79" s="26"/>
      <c r="QXC79" s="26"/>
      <c r="QXD79" s="26"/>
      <c r="QXE79" s="26"/>
      <c r="QXF79" s="26"/>
      <c r="QXG79" s="26"/>
      <c r="QXH79" s="26"/>
      <c r="QXI79" s="26"/>
      <c r="QXJ79" s="26"/>
      <c r="QXK79" s="26"/>
      <c r="QXL79" s="26"/>
      <c r="QXM79" s="26"/>
      <c r="QXN79" s="26"/>
      <c r="QXO79" s="26"/>
      <c r="QXP79" s="26"/>
      <c r="QXQ79" s="26"/>
      <c r="QXR79" s="26"/>
      <c r="QXS79" s="26"/>
      <c r="QXT79" s="26"/>
      <c r="QXU79" s="26"/>
      <c r="QXV79" s="26"/>
      <c r="QXW79" s="26"/>
      <c r="QXX79" s="26"/>
      <c r="QXY79" s="26"/>
      <c r="QXZ79" s="26"/>
      <c r="QYA79" s="26"/>
      <c r="QYB79" s="26"/>
      <c r="QYC79" s="26"/>
      <c r="QYD79" s="26"/>
      <c r="QYE79" s="26"/>
      <c r="QYF79" s="26"/>
      <c r="QYG79" s="26"/>
      <c r="QYH79" s="26"/>
      <c r="QYI79" s="26"/>
      <c r="QYJ79" s="26"/>
      <c r="QYK79" s="26"/>
      <c r="QYL79" s="26"/>
      <c r="QYM79" s="26"/>
      <c r="QYN79" s="26"/>
      <c r="QYO79" s="26"/>
      <c r="QYP79" s="26"/>
      <c r="QYQ79" s="26"/>
      <c r="QYR79" s="26"/>
      <c r="QYS79" s="26"/>
      <c r="QYT79" s="26"/>
      <c r="QYU79" s="26"/>
      <c r="QYV79" s="26"/>
      <c r="QYW79" s="26"/>
      <c r="QYX79" s="26"/>
      <c r="QYY79" s="26"/>
      <c r="QYZ79" s="26"/>
      <c r="QZA79" s="26"/>
      <c r="QZB79" s="26"/>
      <c r="QZC79" s="26"/>
      <c r="QZD79" s="26"/>
      <c r="QZE79" s="26"/>
      <c r="QZF79" s="26"/>
      <c r="QZG79" s="26"/>
      <c r="QZH79" s="26"/>
      <c r="QZI79" s="26"/>
      <c r="QZJ79" s="26"/>
      <c r="QZK79" s="26"/>
      <c r="QZL79" s="26"/>
      <c r="QZM79" s="26"/>
      <c r="QZN79" s="26"/>
      <c r="QZO79" s="26"/>
      <c r="QZP79" s="26"/>
      <c r="QZQ79" s="26"/>
      <c r="QZR79" s="26"/>
      <c r="QZS79" s="26"/>
      <c r="QZT79" s="26"/>
      <c r="QZU79" s="26"/>
      <c r="QZV79" s="26"/>
      <c r="QZW79" s="26"/>
      <c r="QZX79" s="26"/>
      <c r="QZY79" s="26"/>
      <c r="QZZ79" s="26"/>
      <c r="RAA79" s="26"/>
      <c r="RAB79" s="26"/>
      <c r="RAC79" s="26"/>
      <c r="RAD79" s="26"/>
      <c r="RAE79" s="26"/>
      <c r="RAF79" s="26"/>
      <c r="RAG79" s="26"/>
      <c r="RAH79" s="26"/>
      <c r="RAI79" s="26"/>
      <c r="RAJ79" s="26"/>
      <c r="RAK79" s="26"/>
      <c r="RAL79" s="26"/>
      <c r="RAM79" s="26"/>
      <c r="RAN79" s="26"/>
      <c r="RAO79" s="26"/>
      <c r="RAP79" s="26"/>
      <c r="RAQ79" s="26"/>
      <c r="RAR79" s="26"/>
      <c r="RAS79" s="26"/>
      <c r="RAT79" s="26"/>
      <c r="RAU79" s="26"/>
      <c r="RAV79" s="26"/>
      <c r="RAW79" s="26"/>
      <c r="RAX79" s="26"/>
      <c r="RAY79" s="26"/>
      <c r="RAZ79" s="26"/>
      <c r="RBA79" s="26"/>
      <c r="RBB79" s="26"/>
      <c r="RBC79" s="26"/>
      <c r="RBD79" s="26"/>
      <c r="RBE79" s="26"/>
      <c r="RBF79" s="26"/>
      <c r="RBG79" s="26"/>
      <c r="RBH79" s="26"/>
      <c r="RBI79" s="26"/>
      <c r="RBJ79" s="26"/>
      <c r="RBK79" s="26"/>
      <c r="RBL79" s="26"/>
      <c r="RBM79" s="26"/>
      <c r="RBN79" s="26"/>
      <c r="RBO79" s="26"/>
      <c r="RBP79" s="26"/>
      <c r="RBQ79" s="26"/>
      <c r="RBR79" s="26"/>
      <c r="RBS79" s="26"/>
      <c r="RBT79" s="26"/>
      <c r="RBU79" s="26"/>
      <c r="RBV79" s="26"/>
      <c r="RBW79" s="26"/>
      <c r="RBX79" s="26"/>
      <c r="RBY79" s="26"/>
      <c r="RBZ79" s="26"/>
      <c r="RCA79" s="26"/>
      <c r="RCB79" s="26"/>
      <c r="RCC79" s="26"/>
      <c r="RCD79" s="26"/>
      <c r="RCE79" s="26"/>
      <c r="RCF79" s="26"/>
      <c r="RCG79" s="26"/>
      <c r="RCH79" s="26"/>
      <c r="RCI79" s="26"/>
      <c r="RCJ79" s="26"/>
      <c r="RCK79" s="26"/>
      <c r="RCL79" s="26"/>
      <c r="RCM79" s="26"/>
      <c r="RCN79" s="26"/>
      <c r="RCO79" s="26"/>
      <c r="RCP79" s="26"/>
      <c r="RCQ79" s="26"/>
      <c r="RCR79" s="26"/>
      <c r="RCS79" s="26"/>
      <c r="RCT79" s="26"/>
      <c r="RCU79" s="26"/>
      <c r="RCV79" s="26"/>
      <c r="RCW79" s="26"/>
      <c r="RCX79" s="26"/>
      <c r="RCY79" s="26"/>
      <c r="RCZ79" s="26"/>
      <c r="RDA79" s="26"/>
      <c r="RDB79" s="26"/>
      <c r="RDC79" s="26"/>
      <c r="RDD79" s="26"/>
      <c r="RDE79" s="26"/>
      <c r="RDF79" s="26"/>
      <c r="RDG79" s="26"/>
      <c r="RDH79" s="26"/>
      <c r="RDI79" s="26"/>
      <c r="RDJ79" s="26"/>
      <c r="RDK79" s="26"/>
      <c r="RDL79" s="26"/>
      <c r="RDM79" s="26"/>
      <c r="RDN79" s="26"/>
      <c r="RDO79" s="26"/>
      <c r="RDP79" s="26"/>
      <c r="RDQ79" s="26"/>
      <c r="RDR79" s="26"/>
      <c r="RDS79" s="26"/>
      <c r="RDT79" s="26"/>
      <c r="RDU79" s="26"/>
      <c r="RDV79" s="26"/>
      <c r="RDW79" s="26"/>
      <c r="RDX79" s="26"/>
      <c r="RDY79" s="26"/>
      <c r="RDZ79" s="26"/>
      <c r="REA79" s="26"/>
      <c r="REB79" s="26"/>
      <c r="REC79" s="26"/>
      <c r="RED79" s="26"/>
      <c r="REE79" s="26"/>
      <c r="REF79" s="26"/>
      <c r="REG79" s="26"/>
      <c r="REH79" s="26"/>
      <c r="REI79" s="26"/>
      <c r="REJ79" s="26"/>
      <c r="REK79" s="26"/>
      <c r="REL79" s="26"/>
      <c r="REM79" s="26"/>
      <c r="REN79" s="26"/>
      <c r="REO79" s="26"/>
      <c r="REP79" s="26"/>
      <c r="REQ79" s="26"/>
      <c r="RER79" s="26"/>
      <c r="RES79" s="26"/>
      <c r="RET79" s="26"/>
      <c r="REU79" s="26"/>
      <c r="REV79" s="26"/>
      <c r="REW79" s="26"/>
      <c r="REX79" s="26"/>
      <c r="REY79" s="26"/>
      <c r="REZ79" s="26"/>
      <c r="RFA79" s="26"/>
      <c r="RFB79" s="26"/>
      <c r="RFC79" s="26"/>
      <c r="RFD79" s="26"/>
      <c r="RFE79" s="26"/>
      <c r="RFF79" s="26"/>
      <c r="RFG79" s="26"/>
      <c r="RFH79" s="26"/>
      <c r="RFI79" s="26"/>
      <c r="RFJ79" s="26"/>
      <c r="RFK79" s="26"/>
      <c r="RFL79" s="26"/>
      <c r="RFM79" s="26"/>
      <c r="RFN79" s="26"/>
      <c r="RFO79" s="26"/>
      <c r="RFP79" s="26"/>
      <c r="RFQ79" s="26"/>
      <c r="RFR79" s="26"/>
      <c r="RFS79" s="26"/>
      <c r="RFT79" s="26"/>
      <c r="RFU79" s="26"/>
      <c r="RFV79" s="26"/>
      <c r="RFW79" s="26"/>
      <c r="RFX79" s="26"/>
      <c r="RFY79" s="26"/>
      <c r="RFZ79" s="26"/>
      <c r="RGA79" s="26"/>
      <c r="RGB79" s="26"/>
      <c r="RGC79" s="26"/>
      <c r="RGD79" s="26"/>
      <c r="RGE79" s="26"/>
      <c r="RGF79" s="26"/>
      <c r="RGG79" s="26"/>
      <c r="RGH79" s="26"/>
      <c r="RGI79" s="26"/>
      <c r="RGJ79" s="26"/>
      <c r="RGK79" s="26"/>
      <c r="RGL79" s="26"/>
      <c r="RGM79" s="26"/>
      <c r="RGN79" s="26"/>
      <c r="RGO79" s="26"/>
      <c r="RGP79" s="26"/>
      <c r="RGQ79" s="26"/>
      <c r="RGR79" s="26"/>
      <c r="RGS79" s="26"/>
      <c r="RGT79" s="26"/>
      <c r="RGU79" s="26"/>
      <c r="RGV79" s="26"/>
      <c r="RGW79" s="26"/>
      <c r="RGX79" s="26"/>
      <c r="RGY79" s="26"/>
      <c r="RGZ79" s="26"/>
      <c r="RHA79" s="26"/>
      <c r="RHB79" s="26"/>
      <c r="RHC79" s="26"/>
      <c r="RHD79" s="26"/>
      <c r="RHE79" s="26"/>
      <c r="RHF79" s="26"/>
      <c r="RHG79" s="26"/>
      <c r="RHH79" s="26"/>
      <c r="RHI79" s="26"/>
      <c r="RHJ79" s="26"/>
      <c r="RHK79" s="26"/>
      <c r="RHL79" s="26"/>
      <c r="RHM79" s="26"/>
      <c r="RHN79" s="26"/>
      <c r="RHO79" s="26"/>
      <c r="RHP79" s="26"/>
      <c r="RHQ79" s="26"/>
      <c r="RHR79" s="26"/>
      <c r="RHS79" s="26"/>
      <c r="RHT79" s="26"/>
      <c r="RHU79" s="26"/>
      <c r="RHV79" s="26"/>
      <c r="RHW79" s="26"/>
      <c r="RHX79" s="26"/>
      <c r="RHY79" s="26"/>
      <c r="RHZ79" s="26"/>
      <c r="RIA79" s="26"/>
      <c r="RIB79" s="26"/>
      <c r="RIC79" s="26"/>
      <c r="RID79" s="26"/>
      <c r="RIE79" s="26"/>
      <c r="RIF79" s="26"/>
      <c r="RIG79" s="26"/>
      <c r="RIH79" s="26"/>
      <c r="RII79" s="26"/>
      <c r="RIJ79" s="26"/>
      <c r="RIK79" s="26"/>
      <c r="RIL79" s="26"/>
      <c r="RIM79" s="26"/>
      <c r="RIN79" s="26"/>
      <c r="RIO79" s="26"/>
      <c r="RIP79" s="26"/>
      <c r="RIQ79" s="26"/>
      <c r="RIR79" s="26"/>
      <c r="RIS79" s="26"/>
      <c r="RIT79" s="26"/>
      <c r="RIU79" s="26"/>
      <c r="RIV79" s="26"/>
      <c r="RIW79" s="26"/>
      <c r="RIX79" s="26"/>
      <c r="RIY79" s="26"/>
      <c r="RIZ79" s="26"/>
      <c r="RJA79" s="26"/>
      <c r="RJB79" s="26"/>
      <c r="RJC79" s="26"/>
      <c r="RJD79" s="26"/>
      <c r="RJE79" s="26"/>
      <c r="RJF79" s="26"/>
      <c r="RJG79" s="26"/>
      <c r="RJH79" s="26"/>
      <c r="RJI79" s="26"/>
      <c r="RJJ79" s="26"/>
      <c r="RJK79" s="26"/>
      <c r="RJL79" s="26"/>
      <c r="RJM79" s="26"/>
      <c r="RJN79" s="26"/>
      <c r="RJO79" s="26"/>
      <c r="RJP79" s="26"/>
      <c r="RJQ79" s="26"/>
      <c r="RJR79" s="26"/>
      <c r="RJS79" s="26"/>
      <c r="RJT79" s="26"/>
      <c r="RJU79" s="26"/>
      <c r="RJV79" s="26"/>
      <c r="RJW79" s="26"/>
      <c r="RJX79" s="26"/>
      <c r="RJY79" s="26"/>
      <c r="RJZ79" s="26"/>
      <c r="RKA79" s="26"/>
      <c r="RKB79" s="26"/>
      <c r="RKC79" s="26"/>
      <c r="RKD79" s="26"/>
      <c r="RKE79" s="26"/>
      <c r="RKF79" s="26"/>
      <c r="RKG79" s="26"/>
      <c r="RKH79" s="26"/>
      <c r="RKI79" s="26"/>
      <c r="RKJ79" s="26"/>
      <c r="RKK79" s="26"/>
      <c r="RKL79" s="26"/>
      <c r="RKM79" s="26"/>
      <c r="RKN79" s="26"/>
      <c r="RKO79" s="26"/>
      <c r="RKP79" s="26"/>
      <c r="RKQ79" s="26"/>
      <c r="RKR79" s="26"/>
      <c r="RKS79" s="26"/>
      <c r="RKT79" s="26"/>
      <c r="RKU79" s="26"/>
      <c r="RKV79" s="26"/>
      <c r="RKW79" s="26"/>
      <c r="RKX79" s="26"/>
      <c r="RKY79" s="26"/>
      <c r="RKZ79" s="26"/>
      <c r="RLA79" s="26"/>
      <c r="RLB79" s="26"/>
      <c r="RLC79" s="26"/>
      <c r="RLD79" s="26"/>
      <c r="RLE79" s="26"/>
      <c r="RLF79" s="26"/>
      <c r="RLG79" s="26"/>
      <c r="RLH79" s="26"/>
      <c r="RLI79" s="26"/>
      <c r="RLJ79" s="26"/>
      <c r="RLK79" s="26"/>
      <c r="RLL79" s="26"/>
      <c r="RLM79" s="26"/>
      <c r="RLN79" s="26"/>
      <c r="RLO79" s="26"/>
      <c r="RLP79" s="26"/>
      <c r="RLQ79" s="26"/>
      <c r="RLR79" s="26"/>
      <c r="RLS79" s="26"/>
      <c r="RLT79" s="26"/>
      <c r="RLU79" s="26"/>
      <c r="RLV79" s="26"/>
      <c r="RLW79" s="26"/>
      <c r="RLX79" s="26"/>
      <c r="RLY79" s="26"/>
      <c r="RLZ79" s="26"/>
      <c r="RMA79" s="26"/>
      <c r="RMB79" s="26"/>
      <c r="RMC79" s="26"/>
      <c r="RMD79" s="26"/>
      <c r="RME79" s="26"/>
      <c r="RMF79" s="26"/>
      <c r="RMG79" s="26"/>
      <c r="RMH79" s="26"/>
      <c r="RMI79" s="26"/>
      <c r="RMJ79" s="26"/>
      <c r="RMK79" s="26"/>
      <c r="RML79" s="26"/>
      <c r="RMM79" s="26"/>
      <c r="RMN79" s="26"/>
      <c r="RMO79" s="26"/>
      <c r="RMP79" s="26"/>
      <c r="RMQ79" s="26"/>
      <c r="RMR79" s="26"/>
      <c r="RMS79" s="26"/>
      <c r="RMT79" s="26"/>
      <c r="RMU79" s="26"/>
      <c r="RMV79" s="26"/>
      <c r="RMW79" s="26"/>
      <c r="RMX79" s="26"/>
      <c r="RMY79" s="26"/>
      <c r="RMZ79" s="26"/>
      <c r="RNA79" s="26"/>
      <c r="RNB79" s="26"/>
      <c r="RNC79" s="26"/>
      <c r="RND79" s="26"/>
      <c r="RNE79" s="26"/>
      <c r="RNF79" s="26"/>
      <c r="RNG79" s="26"/>
      <c r="RNH79" s="26"/>
      <c r="RNI79" s="26"/>
      <c r="RNJ79" s="26"/>
      <c r="RNK79" s="26"/>
      <c r="RNL79" s="26"/>
      <c r="RNM79" s="26"/>
      <c r="RNN79" s="26"/>
      <c r="RNO79" s="26"/>
      <c r="RNP79" s="26"/>
      <c r="RNQ79" s="26"/>
      <c r="RNR79" s="26"/>
      <c r="RNS79" s="26"/>
      <c r="RNT79" s="26"/>
      <c r="RNU79" s="26"/>
      <c r="RNV79" s="26"/>
      <c r="RNW79" s="26"/>
      <c r="RNX79" s="26"/>
      <c r="RNY79" s="26"/>
      <c r="RNZ79" s="26"/>
      <c r="ROA79" s="26"/>
      <c r="ROB79" s="26"/>
      <c r="ROC79" s="26"/>
      <c r="ROD79" s="26"/>
      <c r="ROE79" s="26"/>
      <c r="ROF79" s="26"/>
      <c r="ROG79" s="26"/>
      <c r="ROH79" s="26"/>
      <c r="ROI79" s="26"/>
      <c r="ROJ79" s="26"/>
      <c r="ROK79" s="26"/>
      <c r="ROL79" s="26"/>
      <c r="ROM79" s="26"/>
      <c r="RON79" s="26"/>
      <c r="ROO79" s="26"/>
      <c r="ROP79" s="26"/>
      <c r="ROQ79" s="26"/>
      <c r="ROR79" s="26"/>
      <c r="ROS79" s="26"/>
      <c r="ROT79" s="26"/>
      <c r="ROU79" s="26"/>
      <c r="ROV79" s="26"/>
      <c r="ROW79" s="26"/>
      <c r="ROX79" s="26"/>
      <c r="ROY79" s="26"/>
      <c r="ROZ79" s="26"/>
      <c r="RPA79" s="26"/>
      <c r="RPB79" s="26"/>
      <c r="RPC79" s="26"/>
      <c r="RPD79" s="26"/>
      <c r="RPE79" s="26"/>
      <c r="RPF79" s="26"/>
      <c r="RPG79" s="26"/>
      <c r="RPH79" s="26"/>
      <c r="RPI79" s="26"/>
      <c r="RPJ79" s="26"/>
      <c r="RPK79" s="26"/>
      <c r="RPL79" s="26"/>
      <c r="RPM79" s="26"/>
      <c r="RPN79" s="26"/>
      <c r="RPO79" s="26"/>
      <c r="RPP79" s="26"/>
      <c r="RPQ79" s="26"/>
      <c r="RPR79" s="26"/>
      <c r="RPS79" s="26"/>
      <c r="RPT79" s="26"/>
      <c r="RPU79" s="26"/>
      <c r="RPV79" s="26"/>
      <c r="RPW79" s="26"/>
      <c r="RPX79" s="26"/>
      <c r="RPY79" s="26"/>
      <c r="RPZ79" s="26"/>
      <c r="RQA79" s="26"/>
      <c r="RQB79" s="26"/>
      <c r="RQC79" s="26"/>
      <c r="RQD79" s="26"/>
      <c r="RQE79" s="26"/>
      <c r="RQF79" s="26"/>
      <c r="RQG79" s="26"/>
      <c r="RQH79" s="26"/>
      <c r="RQI79" s="26"/>
      <c r="RQJ79" s="26"/>
      <c r="RQK79" s="26"/>
      <c r="RQL79" s="26"/>
      <c r="RQM79" s="26"/>
      <c r="RQN79" s="26"/>
      <c r="RQO79" s="26"/>
      <c r="RQP79" s="26"/>
      <c r="RQQ79" s="26"/>
      <c r="RQR79" s="26"/>
      <c r="RQS79" s="26"/>
      <c r="RQT79" s="26"/>
      <c r="RQU79" s="26"/>
      <c r="RQV79" s="26"/>
      <c r="RQW79" s="26"/>
      <c r="RQX79" s="26"/>
      <c r="RQY79" s="26"/>
      <c r="RQZ79" s="26"/>
      <c r="RRA79" s="26"/>
      <c r="RRB79" s="26"/>
      <c r="RRC79" s="26"/>
      <c r="RRD79" s="26"/>
      <c r="RRE79" s="26"/>
      <c r="RRF79" s="26"/>
      <c r="RRG79" s="26"/>
      <c r="RRH79" s="26"/>
      <c r="RRI79" s="26"/>
      <c r="RRJ79" s="26"/>
      <c r="RRK79" s="26"/>
      <c r="RRL79" s="26"/>
      <c r="RRM79" s="26"/>
      <c r="RRN79" s="26"/>
      <c r="RRO79" s="26"/>
      <c r="RRP79" s="26"/>
      <c r="RRQ79" s="26"/>
      <c r="RRR79" s="26"/>
      <c r="RRS79" s="26"/>
      <c r="RRT79" s="26"/>
      <c r="RRU79" s="26"/>
      <c r="RRV79" s="26"/>
      <c r="RRW79" s="26"/>
      <c r="RRX79" s="26"/>
      <c r="RRY79" s="26"/>
      <c r="RRZ79" s="26"/>
      <c r="RSA79" s="26"/>
      <c r="RSB79" s="26"/>
      <c r="RSC79" s="26"/>
      <c r="RSD79" s="26"/>
      <c r="RSE79" s="26"/>
      <c r="RSF79" s="26"/>
      <c r="RSG79" s="26"/>
      <c r="RSH79" s="26"/>
      <c r="RSI79" s="26"/>
      <c r="RSJ79" s="26"/>
      <c r="RSK79" s="26"/>
      <c r="RSL79" s="26"/>
      <c r="RSM79" s="26"/>
      <c r="RSN79" s="26"/>
      <c r="RSO79" s="26"/>
      <c r="RSP79" s="26"/>
      <c r="RSQ79" s="26"/>
      <c r="RSR79" s="26"/>
      <c r="RSS79" s="26"/>
      <c r="RST79" s="26"/>
      <c r="RSU79" s="26"/>
      <c r="RSV79" s="26"/>
      <c r="RSW79" s="26"/>
      <c r="RSX79" s="26"/>
      <c r="RSY79" s="26"/>
      <c r="RSZ79" s="26"/>
      <c r="RTA79" s="26"/>
      <c r="RTB79" s="26"/>
      <c r="RTC79" s="26"/>
      <c r="RTD79" s="26"/>
      <c r="RTE79" s="26"/>
      <c r="RTF79" s="26"/>
      <c r="RTG79" s="26"/>
      <c r="RTH79" s="26"/>
      <c r="RTI79" s="26"/>
      <c r="RTJ79" s="26"/>
      <c r="RTK79" s="26"/>
      <c r="RTL79" s="26"/>
      <c r="RTM79" s="26"/>
      <c r="RTN79" s="26"/>
      <c r="RTO79" s="26"/>
      <c r="RTP79" s="26"/>
      <c r="RTQ79" s="26"/>
      <c r="RTR79" s="26"/>
      <c r="RTS79" s="26"/>
      <c r="RTT79" s="26"/>
      <c r="RTU79" s="26"/>
      <c r="RTV79" s="26"/>
      <c r="RTW79" s="26"/>
      <c r="RTX79" s="26"/>
      <c r="RTY79" s="26"/>
      <c r="RTZ79" s="26"/>
      <c r="RUA79" s="26"/>
      <c r="RUB79" s="26"/>
      <c r="RUC79" s="26"/>
      <c r="RUD79" s="26"/>
      <c r="RUE79" s="26"/>
      <c r="RUF79" s="26"/>
      <c r="RUG79" s="26"/>
      <c r="RUH79" s="26"/>
      <c r="RUI79" s="26"/>
      <c r="RUJ79" s="26"/>
      <c r="RUK79" s="26"/>
      <c r="RUL79" s="26"/>
      <c r="RUM79" s="26"/>
      <c r="RUN79" s="26"/>
      <c r="RUO79" s="26"/>
      <c r="RUP79" s="26"/>
      <c r="RUQ79" s="26"/>
      <c r="RUR79" s="26"/>
      <c r="RUS79" s="26"/>
      <c r="RUT79" s="26"/>
      <c r="RUU79" s="26"/>
      <c r="RUV79" s="26"/>
      <c r="RUW79" s="26"/>
      <c r="RUX79" s="26"/>
      <c r="RUY79" s="26"/>
      <c r="RUZ79" s="26"/>
      <c r="RVA79" s="26"/>
      <c r="RVB79" s="26"/>
      <c r="RVC79" s="26"/>
      <c r="RVD79" s="26"/>
      <c r="RVE79" s="26"/>
      <c r="RVF79" s="26"/>
      <c r="RVG79" s="26"/>
      <c r="RVH79" s="26"/>
      <c r="RVI79" s="26"/>
      <c r="RVJ79" s="26"/>
      <c r="RVK79" s="26"/>
      <c r="RVL79" s="26"/>
      <c r="RVM79" s="26"/>
      <c r="RVN79" s="26"/>
      <c r="RVO79" s="26"/>
      <c r="RVP79" s="26"/>
      <c r="RVQ79" s="26"/>
      <c r="RVR79" s="26"/>
      <c r="RVS79" s="26"/>
      <c r="RVT79" s="26"/>
      <c r="RVU79" s="26"/>
      <c r="RVV79" s="26"/>
      <c r="RVW79" s="26"/>
      <c r="RVX79" s="26"/>
      <c r="RVY79" s="26"/>
      <c r="RVZ79" s="26"/>
      <c r="RWA79" s="26"/>
      <c r="RWB79" s="26"/>
      <c r="RWC79" s="26"/>
      <c r="RWD79" s="26"/>
      <c r="RWE79" s="26"/>
      <c r="RWF79" s="26"/>
      <c r="RWG79" s="26"/>
      <c r="RWH79" s="26"/>
      <c r="RWI79" s="26"/>
      <c r="RWJ79" s="26"/>
      <c r="RWK79" s="26"/>
      <c r="RWL79" s="26"/>
      <c r="RWM79" s="26"/>
      <c r="RWN79" s="26"/>
      <c r="RWO79" s="26"/>
      <c r="RWP79" s="26"/>
      <c r="RWQ79" s="26"/>
      <c r="RWR79" s="26"/>
      <c r="RWS79" s="26"/>
      <c r="RWT79" s="26"/>
      <c r="RWU79" s="26"/>
      <c r="RWV79" s="26"/>
      <c r="RWW79" s="26"/>
      <c r="RWX79" s="26"/>
      <c r="RWY79" s="26"/>
      <c r="RWZ79" s="26"/>
      <c r="RXA79" s="26"/>
      <c r="RXB79" s="26"/>
      <c r="RXC79" s="26"/>
      <c r="RXD79" s="26"/>
      <c r="RXE79" s="26"/>
      <c r="RXF79" s="26"/>
      <c r="RXG79" s="26"/>
      <c r="RXH79" s="26"/>
      <c r="RXI79" s="26"/>
      <c r="RXJ79" s="26"/>
      <c r="RXK79" s="26"/>
      <c r="RXL79" s="26"/>
      <c r="RXM79" s="26"/>
      <c r="RXN79" s="26"/>
      <c r="RXO79" s="26"/>
      <c r="RXP79" s="26"/>
      <c r="RXQ79" s="26"/>
      <c r="RXR79" s="26"/>
      <c r="RXS79" s="26"/>
      <c r="RXT79" s="26"/>
      <c r="RXU79" s="26"/>
      <c r="RXV79" s="26"/>
      <c r="RXW79" s="26"/>
      <c r="RXX79" s="26"/>
      <c r="RXY79" s="26"/>
      <c r="RXZ79" s="26"/>
      <c r="RYA79" s="26"/>
      <c r="RYB79" s="26"/>
      <c r="RYC79" s="26"/>
      <c r="RYD79" s="26"/>
      <c r="RYE79" s="26"/>
      <c r="RYF79" s="26"/>
      <c r="RYG79" s="26"/>
      <c r="RYH79" s="26"/>
      <c r="RYI79" s="26"/>
      <c r="RYJ79" s="26"/>
      <c r="RYK79" s="26"/>
      <c r="RYL79" s="26"/>
      <c r="RYM79" s="26"/>
      <c r="RYN79" s="26"/>
      <c r="RYO79" s="26"/>
      <c r="RYP79" s="26"/>
      <c r="RYQ79" s="26"/>
      <c r="RYR79" s="26"/>
      <c r="RYS79" s="26"/>
      <c r="RYT79" s="26"/>
      <c r="RYU79" s="26"/>
      <c r="RYV79" s="26"/>
      <c r="RYW79" s="26"/>
      <c r="RYX79" s="26"/>
      <c r="RYY79" s="26"/>
      <c r="RYZ79" s="26"/>
      <c r="RZA79" s="26"/>
      <c r="RZB79" s="26"/>
      <c r="RZC79" s="26"/>
      <c r="RZD79" s="26"/>
      <c r="RZE79" s="26"/>
      <c r="RZF79" s="26"/>
      <c r="RZG79" s="26"/>
      <c r="RZH79" s="26"/>
      <c r="RZI79" s="26"/>
      <c r="RZJ79" s="26"/>
      <c r="RZK79" s="26"/>
      <c r="RZL79" s="26"/>
      <c r="RZM79" s="26"/>
      <c r="RZN79" s="26"/>
      <c r="RZO79" s="26"/>
      <c r="RZP79" s="26"/>
      <c r="RZQ79" s="26"/>
      <c r="RZR79" s="26"/>
      <c r="RZS79" s="26"/>
      <c r="RZT79" s="26"/>
      <c r="RZU79" s="26"/>
      <c r="RZV79" s="26"/>
      <c r="RZW79" s="26"/>
      <c r="RZX79" s="26"/>
      <c r="RZY79" s="26"/>
      <c r="RZZ79" s="26"/>
      <c r="SAA79" s="26"/>
      <c r="SAB79" s="26"/>
      <c r="SAC79" s="26"/>
      <c r="SAD79" s="26"/>
      <c r="SAE79" s="26"/>
      <c r="SAF79" s="26"/>
      <c r="SAG79" s="26"/>
      <c r="SAH79" s="26"/>
      <c r="SAI79" s="26"/>
      <c r="SAJ79" s="26"/>
      <c r="SAK79" s="26"/>
      <c r="SAL79" s="26"/>
      <c r="SAM79" s="26"/>
      <c r="SAN79" s="26"/>
      <c r="SAO79" s="26"/>
      <c r="SAP79" s="26"/>
      <c r="SAQ79" s="26"/>
      <c r="SAR79" s="26"/>
      <c r="SAS79" s="26"/>
      <c r="SAT79" s="26"/>
      <c r="SAU79" s="26"/>
      <c r="SAV79" s="26"/>
      <c r="SAW79" s="26"/>
      <c r="SAX79" s="26"/>
      <c r="SAY79" s="26"/>
      <c r="SAZ79" s="26"/>
      <c r="SBA79" s="26"/>
      <c r="SBB79" s="26"/>
      <c r="SBC79" s="26"/>
      <c r="SBD79" s="26"/>
      <c r="SBE79" s="26"/>
      <c r="SBF79" s="26"/>
      <c r="SBG79" s="26"/>
      <c r="SBH79" s="26"/>
      <c r="SBI79" s="26"/>
      <c r="SBJ79" s="26"/>
      <c r="SBK79" s="26"/>
      <c r="SBL79" s="26"/>
      <c r="SBM79" s="26"/>
      <c r="SBN79" s="26"/>
      <c r="SBO79" s="26"/>
      <c r="SBP79" s="26"/>
      <c r="SBQ79" s="26"/>
      <c r="SBR79" s="26"/>
      <c r="SBS79" s="26"/>
      <c r="SBT79" s="26"/>
      <c r="SBU79" s="26"/>
      <c r="SBV79" s="26"/>
      <c r="SBW79" s="26"/>
      <c r="SBX79" s="26"/>
      <c r="SBY79" s="26"/>
      <c r="SBZ79" s="26"/>
      <c r="SCA79" s="26"/>
      <c r="SCB79" s="26"/>
      <c r="SCC79" s="26"/>
      <c r="SCD79" s="26"/>
      <c r="SCE79" s="26"/>
      <c r="SCF79" s="26"/>
      <c r="SCG79" s="26"/>
      <c r="SCH79" s="26"/>
      <c r="SCI79" s="26"/>
      <c r="SCJ79" s="26"/>
      <c r="SCK79" s="26"/>
      <c r="SCL79" s="26"/>
      <c r="SCM79" s="26"/>
      <c r="SCN79" s="26"/>
      <c r="SCO79" s="26"/>
      <c r="SCP79" s="26"/>
      <c r="SCQ79" s="26"/>
      <c r="SCR79" s="26"/>
      <c r="SCS79" s="26"/>
      <c r="SCT79" s="26"/>
      <c r="SCU79" s="26"/>
      <c r="SCV79" s="26"/>
      <c r="SCW79" s="26"/>
      <c r="SCX79" s="26"/>
      <c r="SCY79" s="26"/>
      <c r="SCZ79" s="26"/>
      <c r="SDA79" s="26"/>
      <c r="SDB79" s="26"/>
      <c r="SDC79" s="26"/>
      <c r="SDD79" s="26"/>
      <c r="SDE79" s="26"/>
      <c r="SDF79" s="26"/>
      <c r="SDG79" s="26"/>
      <c r="SDH79" s="26"/>
      <c r="SDI79" s="26"/>
      <c r="SDJ79" s="26"/>
      <c r="SDK79" s="26"/>
      <c r="SDL79" s="26"/>
      <c r="SDM79" s="26"/>
      <c r="SDN79" s="26"/>
      <c r="SDO79" s="26"/>
      <c r="SDP79" s="26"/>
      <c r="SDQ79" s="26"/>
      <c r="SDR79" s="26"/>
      <c r="SDS79" s="26"/>
      <c r="SDT79" s="26"/>
      <c r="SDU79" s="26"/>
      <c r="SDV79" s="26"/>
      <c r="SDW79" s="26"/>
      <c r="SDX79" s="26"/>
      <c r="SDY79" s="26"/>
      <c r="SDZ79" s="26"/>
      <c r="SEA79" s="26"/>
      <c r="SEB79" s="26"/>
      <c r="SEC79" s="26"/>
      <c r="SED79" s="26"/>
      <c r="SEE79" s="26"/>
      <c r="SEF79" s="26"/>
      <c r="SEG79" s="26"/>
      <c r="SEH79" s="26"/>
      <c r="SEI79" s="26"/>
      <c r="SEJ79" s="26"/>
      <c r="SEK79" s="26"/>
      <c r="SEL79" s="26"/>
      <c r="SEM79" s="26"/>
      <c r="SEN79" s="26"/>
      <c r="SEO79" s="26"/>
      <c r="SEP79" s="26"/>
      <c r="SEQ79" s="26"/>
      <c r="SER79" s="26"/>
      <c r="SES79" s="26"/>
      <c r="SET79" s="26"/>
      <c r="SEU79" s="26"/>
      <c r="SEV79" s="26"/>
      <c r="SEW79" s="26"/>
      <c r="SEX79" s="26"/>
      <c r="SEY79" s="26"/>
      <c r="SEZ79" s="26"/>
      <c r="SFA79" s="26"/>
      <c r="SFB79" s="26"/>
      <c r="SFC79" s="26"/>
      <c r="SFD79" s="26"/>
      <c r="SFE79" s="26"/>
      <c r="SFF79" s="26"/>
      <c r="SFG79" s="26"/>
      <c r="SFH79" s="26"/>
      <c r="SFI79" s="26"/>
      <c r="SFJ79" s="26"/>
      <c r="SFK79" s="26"/>
      <c r="SFL79" s="26"/>
      <c r="SFM79" s="26"/>
      <c r="SFN79" s="26"/>
      <c r="SFO79" s="26"/>
      <c r="SFP79" s="26"/>
      <c r="SFQ79" s="26"/>
      <c r="SFR79" s="26"/>
      <c r="SFS79" s="26"/>
      <c r="SFT79" s="26"/>
      <c r="SFU79" s="26"/>
      <c r="SFV79" s="26"/>
      <c r="SFW79" s="26"/>
      <c r="SFX79" s="26"/>
      <c r="SFY79" s="26"/>
      <c r="SFZ79" s="26"/>
      <c r="SGA79" s="26"/>
      <c r="SGB79" s="26"/>
      <c r="SGC79" s="26"/>
      <c r="SGD79" s="26"/>
      <c r="SGE79" s="26"/>
      <c r="SGF79" s="26"/>
      <c r="SGG79" s="26"/>
      <c r="SGH79" s="26"/>
      <c r="SGI79" s="26"/>
      <c r="SGJ79" s="26"/>
      <c r="SGK79" s="26"/>
      <c r="SGL79" s="26"/>
      <c r="SGM79" s="26"/>
      <c r="SGN79" s="26"/>
      <c r="SGO79" s="26"/>
      <c r="SGP79" s="26"/>
      <c r="SGQ79" s="26"/>
      <c r="SGR79" s="26"/>
      <c r="SGS79" s="26"/>
      <c r="SGT79" s="26"/>
      <c r="SGU79" s="26"/>
      <c r="SGV79" s="26"/>
      <c r="SGW79" s="26"/>
      <c r="SGX79" s="26"/>
      <c r="SGY79" s="26"/>
      <c r="SGZ79" s="26"/>
      <c r="SHA79" s="26"/>
      <c r="SHB79" s="26"/>
      <c r="SHC79" s="26"/>
      <c r="SHD79" s="26"/>
      <c r="SHE79" s="26"/>
      <c r="SHF79" s="26"/>
      <c r="SHG79" s="26"/>
      <c r="SHH79" s="26"/>
      <c r="SHI79" s="26"/>
      <c r="SHJ79" s="26"/>
      <c r="SHK79" s="26"/>
      <c r="SHL79" s="26"/>
      <c r="SHM79" s="26"/>
      <c r="SHN79" s="26"/>
      <c r="SHO79" s="26"/>
      <c r="SHP79" s="26"/>
      <c r="SHQ79" s="26"/>
      <c r="SHR79" s="26"/>
      <c r="SHS79" s="26"/>
      <c r="SHT79" s="26"/>
      <c r="SHU79" s="26"/>
      <c r="SHV79" s="26"/>
      <c r="SHW79" s="26"/>
      <c r="SHX79" s="26"/>
      <c r="SHY79" s="26"/>
      <c r="SHZ79" s="26"/>
      <c r="SIA79" s="26"/>
      <c r="SIB79" s="26"/>
      <c r="SIC79" s="26"/>
      <c r="SID79" s="26"/>
      <c r="SIE79" s="26"/>
      <c r="SIF79" s="26"/>
      <c r="SIG79" s="26"/>
      <c r="SIH79" s="26"/>
      <c r="SII79" s="26"/>
      <c r="SIJ79" s="26"/>
      <c r="SIK79" s="26"/>
      <c r="SIL79" s="26"/>
      <c r="SIM79" s="26"/>
      <c r="SIN79" s="26"/>
      <c r="SIO79" s="26"/>
      <c r="SIP79" s="26"/>
      <c r="SIQ79" s="26"/>
      <c r="SIR79" s="26"/>
      <c r="SIS79" s="26"/>
      <c r="SIT79" s="26"/>
      <c r="SIU79" s="26"/>
      <c r="SIV79" s="26"/>
      <c r="SIW79" s="26"/>
      <c r="SIX79" s="26"/>
      <c r="SIY79" s="26"/>
      <c r="SIZ79" s="26"/>
      <c r="SJA79" s="26"/>
      <c r="SJB79" s="26"/>
      <c r="SJC79" s="26"/>
      <c r="SJD79" s="26"/>
      <c r="SJE79" s="26"/>
      <c r="SJF79" s="26"/>
      <c r="SJG79" s="26"/>
      <c r="SJH79" s="26"/>
      <c r="SJI79" s="26"/>
      <c r="SJJ79" s="26"/>
      <c r="SJK79" s="26"/>
      <c r="SJL79" s="26"/>
      <c r="SJM79" s="26"/>
      <c r="SJN79" s="26"/>
      <c r="SJO79" s="26"/>
      <c r="SJP79" s="26"/>
      <c r="SJQ79" s="26"/>
      <c r="SJR79" s="26"/>
      <c r="SJS79" s="26"/>
      <c r="SJT79" s="26"/>
      <c r="SJU79" s="26"/>
      <c r="SJV79" s="26"/>
      <c r="SJW79" s="26"/>
      <c r="SJX79" s="26"/>
      <c r="SJY79" s="26"/>
      <c r="SJZ79" s="26"/>
      <c r="SKA79" s="26"/>
      <c r="SKB79" s="26"/>
      <c r="SKC79" s="26"/>
      <c r="SKD79" s="26"/>
      <c r="SKE79" s="26"/>
      <c r="SKF79" s="26"/>
      <c r="SKG79" s="26"/>
      <c r="SKH79" s="26"/>
      <c r="SKI79" s="26"/>
      <c r="SKJ79" s="26"/>
      <c r="SKK79" s="26"/>
      <c r="SKL79" s="26"/>
      <c r="SKM79" s="26"/>
      <c r="SKN79" s="26"/>
      <c r="SKO79" s="26"/>
      <c r="SKP79" s="26"/>
      <c r="SKQ79" s="26"/>
      <c r="SKR79" s="26"/>
      <c r="SKS79" s="26"/>
      <c r="SKT79" s="26"/>
      <c r="SKU79" s="26"/>
      <c r="SKV79" s="26"/>
      <c r="SKW79" s="26"/>
      <c r="SKX79" s="26"/>
      <c r="SKY79" s="26"/>
      <c r="SKZ79" s="26"/>
      <c r="SLA79" s="26"/>
      <c r="SLB79" s="26"/>
      <c r="SLC79" s="26"/>
      <c r="SLD79" s="26"/>
      <c r="SLE79" s="26"/>
      <c r="SLF79" s="26"/>
      <c r="SLG79" s="26"/>
      <c r="SLH79" s="26"/>
      <c r="SLI79" s="26"/>
      <c r="SLJ79" s="26"/>
      <c r="SLK79" s="26"/>
      <c r="SLL79" s="26"/>
      <c r="SLM79" s="26"/>
      <c r="SLN79" s="26"/>
      <c r="SLO79" s="26"/>
      <c r="SLP79" s="26"/>
      <c r="SLQ79" s="26"/>
      <c r="SLR79" s="26"/>
      <c r="SLS79" s="26"/>
      <c r="SLT79" s="26"/>
      <c r="SLU79" s="26"/>
      <c r="SLV79" s="26"/>
      <c r="SLW79" s="26"/>
      <c r="SLX79" s="26"/>
      <c r="SLY79" s="26"/>
      <c r="SLZ79" s="26"/>
      <c r="SMA79" s="26"/>
      <c r="SMB79" s="26"/>
      <c r="SMC79" s="26"/>
      <c r="SMD79" s="26"/>
      <c r="SME79" s="26"/>
      <c r="SMF79" s="26"/>
      <c r="SMG79" s="26"/>
      <c r="SMH79" s="26"/>
      <c r="SMI79" s="26"/>
      <c r="SMJ79" s="26"/>
      <c r="SMK79" s="26"/>
      <c r="SML79" s="26"/>
      <c r="SMM79" s="26"/>
      <c r="SMN79" s="26"/>
      <c r="SMO79" s="26"/>
      <c r="SMP79" s="26"/>
      <c r="SMQ79" s="26"/>
      <c r="SMR79" s="26"/>
      <c r="SMS79" s="26"/>
      <c r="SMT79" s="26"/>
      <c r="SMU79" s="26"/>
      <c r="SMV79" s="26"/>
      <c r="SMW79" s="26"/>
      <c r="SMX79" s="26"/>
      <c r="SMY79" s="26"/>
      <c r="SMZ79" s="26"/>
      <c r="SNA79" s="26"/>
      <c r="SNB79" s="26"/>
      <c r="SNC79" s="26"/>
      <c r="SND79" s="26"/>
      <c r="SNE79" s="26"/>
      <c r="SNF79" s="26"/>
      <c r="SNG79" s="26"/>
      <c r="SNH79" s="26"/>
      <c r="SNI79" s="26"/>
      <c r="SNJ79" s="26"/>
      <c r="SNK79" s="26"/>
      <c r="SNL79" s="26"/>
      <c r="SNM79" s="26"/>
      <c r="SNN79" s="26"/>
      <c r="SNO79" s="26"/>
      <c r="SNP79" s="26"/>
      <c r="SNQ79" s="26"/>
      <c r="SNR79" s="26"/>
      <c r="SNS79" s="26"/>
      <c r="SNT79" s="26"/>
      <c r="SNU79" s="26"/>
      <c r="SNV79" s="26"/>
      <c r="SNW79" s="26"/>
      <c r="SNX79" s="26"/>
      <c r="SNY79" s="26"/>
      <c r="SNZ79" s="26"/>
      <c r="SOA79" s="26"/>
      <c r="SOB79" s="26"/>
      <c r="SOC79" s="26"/>
      <c r="SOD79" s="26"/>
      <c r="SOE79" s="26"/>
      <c r="SOF79" s="26"/>
      <c r="SOG79" s="26"/>
      <c r="SOH79" s="26"/>
      <c r="SOI79" s="26"/>
      <c r="SOJ79" s="26"/>
      <c r="SOK79" s="26"/>
      <c r="SOL79" s="26"/>
      <c r="SOM79" s="26"/>
      <c r="SON79" s="26"/>
      <c r="SOO79" s="26"/>
      <c r="SOP79" s="26"/>
      <c r="SOQ79" s="26"/>
      <c r="SOR79" s="26"/>
      <c r="SOS79" s="26"/>
      <c r="SOT79" s="26"/>
      <c r="SOU79" s="26"/>
      <c r="SOV79" s="26"/>
      <c r="SOW79" s="26"/>
      <c r="SOX79" s="26"/>
      <c r="SOY79" s="26"/>
      <c r="SOZ79" s="26"/>
      <c r="SPA79" s="26"/>
      <c r="SPB79" s="26"/>
      <c r="SPC79" s="26"/>
      <c r="SPD79" s="26"/>
      <c r="SPE79" s="26"/>
      <c r="SPF79" s="26"/>
      <c r="SPG79" s="26"/>
      <c r="SPH79" s="26"/>
      <c r="SPI79" s="26"/>
      <c r="SPJ79" s="26"/>
      <c r="SPK79" s="26"/>
      <c r="SPL79" s="26"/>
      <c r="SPM79" s="26"/>
      <c r="SPN79" s="26"/>
      <c r="SPO79" s="26"/>
      <c r="SPP79" s="26"/>
      <c r="SPQ79" s="26"/>
      <c r="SPR79" s="26"/>
      <c r="SPS79" s="26"/>
      <c r="SPT79" s="26"/>
      <c r="SPU79" s="26"/>
      <c r="SPV79" s="26"/>
      <c r="SPW79" s="26"/>
      <c r="SPX79" s="26"/>
      <c r="SPY79" s="26"/>
      <c r="SPZ79" s="26"/>
      <c r="SQA79" s="26"/>
      <c r="SQB79" s="26"/>
      <c r="SQC79" s="26"/>
      <c r="SQD79" s="26"/>
      <c r="SQE79" s="26"/>
      <c r="SQF79" s="26"/>
      <c r="SQG79" s="26"/>
      <c r="SQH79" s="26"/>
      <c r="SQI79" s="26"/>
      <c r="SQJ79" s="26"/>
      <c r="SQK79" s="26"/>
      <c r="SQL79" s="26"/>
      <c r="SQM79" s="26"/>
      <c r="SQN79" s="26"/>
      <c r="SQO79" s="26"/>
      <c r="SQP79" s="26"/>
      <c r="SQQ79" s="26"/>
      <c r="SQR79" s="26"/>
      <c r="SQS79" s="26"/>
      <c r="SQT79" s="26"/>
      <c r="SQU79" s="26"/>
      <c r="SQV79" s="26"/>
      <c r="SQW79" s="26"/>
      <c r="SQX79" s="26"/>
      <c r="SQY79" s="26"/>
      <c r="SQZ79" s="26"/>
      <c r="SRA79" s="26"/>
      <c r="SRB79" s="26"/>
      <c r="SRC79" s="26"/>
      <c r="SRD79" s="26"/>
      <c r="SRE79" s="26"/>
      <c r="SRF79" s="26"/>
      <c r="SRG79" s="26"/>
      <c r="SRH79" s="26"/>
      <c r="SRI79" s="26"/>
      <c r="SRJ79" s="26"/>
      <c r="SRK79" s="26"/>
      <c r="SRL79" s="26"/>
      <c r="SRM79" s="26"/>
      <c r="SRN79" s="26"/>
      <c r="SRO79" s="26"/>
      <c r="SRP79" s="26"/>
      <c r="SRQ79" s="26"/>
      <c r="SRR79" s="26"/>
      <c r="SRS79" s="26"/>
      <c r="SRT79" s="26"/>
      <c r="SRU79" s="26"/>
      <c r="SRV79" s="26"/>
      <c r="SRW79" s="26"/>
      <c r="SRX79" s="26"/>
      <c r="SRY79" s="26"/>
      <c r="SRZ79" s="26"/>
      <c r="SSA79" s="26"/>
      <c r="SSB79" s="26"/>
      <c r="SSC79" s="26"/>
      <c r="SSD79" s="26"/>
      <c r="SSE79" s="26"/>
      <c r="SSF79" s="26"/>
      <c r="SSG79" s="26"/>
      <c r="SSH79" s="26"/>
      <c r="SSI79" s="26"/>
      <c r="SSJ79" s="26"/>
      <c r="SSK79" s="26"/>
      <c r="SSL79" s="26"/>
      <c r="SSM79" s="26"/>
      <c r="SSN79" s="26"/>
      <c r="SSO79" s="26"/>
      <c r="SSP79" s="26"/>
      <c r="SSQ79" s="26"/>
      <c r="SSR79" s="26"/>
      <c r="SSS79" s="26"/>
      <c r="SST79" s="26"/>
      <c r="SSU79" s="26"/>
      <c r="SSV79" s="26"/>
      <c r="SSW79" s="26"/>
      <c r="SSX79" s="26"/>
      <c r="SSY79" s="26"/>
      <c r="SSZ79" s="26"/>
      <c r="STA79" s="26"/>
      <c r="STB79" s="26"/>
      <c r="STC79" s="26"/>
      <c r="STD79" s="26"/>
      <c r="STE79" s="26"/>
      <c r="STF79" s="26"/>
      <c r="STG79" s="26"/>
      <c r="STH79" s="26"/>
      <c r="STI79" s="26"/>
      <c r="STJ79" s="26"/>
      <c r="STK79" s="26"/>
      <c r="STL79" s="26"/>
      <c r="STM79" s="26"/>
      <c r="STN79" s="26"/>
      <c r="STO79" s="26"/>
      <c r="STP79" s="26"/>
      <c r="STQ79" s="26"/>
      <c r="STR79" s="26"/>
      <c r="STS79" s="26"/>
      <c r="STT79" s="26"/>
      <c r="STU79" s="26"/>
      <c r="STV79" s="26"/>
      <c r="STW79" s="26"/>
      <c r="STX79" s="26"/>
      <c r="STY79" s="26"/>
      <c r="STZ79" s="26"/>
      <c r="SUA79" s="26"/>
      <c r="SUB79" s="26"/>
      <c r="SUC79" s="26"/>
      <c r="SUD79" s="26"/>
      <c r="SUE79" s="26"/>
      <c r="SUF79" s="26"/>
      <c r="SUG79" s="26"/>
      <c r="SUH79" s="26"/>
      <c r="SUI79" s="26"/>
      <c r="SUJ79" s="26"/>
      <c r="SUK79" s="26"/>
      <c r="SUL79" s="26"/>
      <c r="SUM79" s="26"/>
      <c r="SUN79" s="26"/>
      <c r="SUO79" s="26"/>
      <c r="SUP79" s="26"/>
      <c r="SUQ79" s="26"/>
      <c r="SUR79" s="26"/>
      <c r="SUS79" s="26"/>
      <c r="SUT79" s="26"/>
      <c r="SUU79" s="26"/>
      <c r="SUV79" s="26"/>
      <c r="SUW79" s="26"/>
      <c r="SUX79" s="26"/>
      <c r="SUY79" s="26"/>
      <c r="SUZ79" s="26"/>
      <c r="SVA79" s="26"/>
      <c r="SVB79" s="26"/>
      <c r="SVC79" s="26"/>
      <c r="SVD79" s="26"/>
      <c r="SVE79" s="26"/>
      <c r="SVF79" s="26"/>
      <c r="SVG79" s="26"/>
      <c r="SVH79" s="26"/>
      <c r="SVI79" s="26"/>
      <c r="SVJ79" s="26"/>
      <c r="SVK79" s="26"/>
      <c r="SVL79" s="26"/>
      <c r="SVM79" s="26"/>
      <c r="SVN79" s="26"/>
      <c r="SVO79" s="26"/>
      <c r="SVP79" s="26"/>
      <c r="SVQ79" s="26"/>
      <c r="SVR79" s="26"/>
      <c r="SVS79" s="26"/>
      <c r="SVT79" s="26"/>
      <c r="SVU79" s="26"/>
      <c r="SVV79" s="26"/>
      <c r="SVW79" s="26"/>
      <c r="SVX79" s="26"/>
      <c r="SVY79" s="26"/>
      <c r="SVZ79" s="26"/>
      <c r="SWA79" s="26"/>
      <c r="SWB79" s="26"/>
      <c r="SWC79" s="26"/>
      <c r="SWD79" s="26"/>
      <c r="SWE79" s="26"/>
      <c r="SWF79" s="26"/>
      <c r="SWG79" s="26"/>
      <c r="SWH79" s="26"/>
      <c r="SWI79" s="26"/>
      <c r="SWJ79" s="26"/>
      <c r="SWK79" s="26"/>
      <c r="SWL79" s="26"/>
      <c r="SWM79" s="26"/>
      <c r="SWN79" s="26"/>
      <c r="SWO79" s="26"/>
      <c r="SWP79" s="26"/>
      <c r="SWQ79" s="26"/>
      <c r="SWR79" s="26"/>
      <c r="SWS79" s="26"/>
      <c r="SWT79" s="26"/>
      <c r="SWU79" s="26"/>
      <c r="SWV79" s="26"/>
      <c r="SWW79" s="26"/>
      <c r="SWX79" s="26"/>
      <c r="SWY79" s="26"/>
      <c r="SWZ79" s="26"/>
      <c r="SXA79" s="26"/>
      <c r="SXB79" s="26"/>
      <c r="SXC79" s="26"/>
      <c r="SXD79" s="26"/>
      <c r="SXE79" s="26"/>
      <c r="SXF79" s="26"/>
      <c r="SXG79" s="26"/>
      <c r="SXH79" s="26"/>
      <c r="SXI79" s="26"/>
      <c r="SXJ79" s="26"/>
      <c r="SXK79" s="26"/>
      <c r="SXL79" s="26"/>
      <c r="SXM79" s="26"/>
      <c r="SXN79" s="26"/>
      <c r="SXO79" s="26"/>
      <c r="SXP79" s="26"/>
      <c r="SXQ79" s="26"/>
      <c r="SXR79" s="26"/>
      <c r="SXS79" s="26"/>
      <c r="SXT79" s="26"/>
      <c r="SXU79" s="26"/>
      <c r="SXV79" s="26"/>
      <c r="SXW79" s="26"/>
      <c r="SXX79" s="26"/>
      <c r="SXY79" s="26"/>
      <c r="SXZ79" s="26"/>
      <c r="SYA79" s="26"/>
      <c r="SYB79" s="26"/>
      <c r="SYC79" s="26"/>
      <c r="SYD79" s="26"/>
      <c r="SYE79" s="26"/>
      <c r="SYF79" s="26"/>
      <c r="SYG79" s="26"/>
      <c r="SYH79" s="26"/>
      <c r="SYI79" s="26"/>
      <c r="SYJ79" s="26"/>
      <c r="SYK79" s="26"/>
      <c r="SYL79" s="26"/>
      <c r="SYM79" s="26"/>
      <c r="SYN79" s="26"/>
      <c r="SYO79" s="26"/>
      <c r="SYP79" s="26"/>
      <c r="SYQ79" s="26"/>
      <c r="SYR79" s="26"/>
      <c r="SYS79" s="26"/>
      <c r="SYT79" s="26"/>
      <c r="SYU79" s="26"/>
      <c r="SYV79" s="26"/>
      <c r="SYW79" s="26"/>
      <c r="SYX79" s="26"/>
      <c r="SYY79" s="26"/>
      <c r="SYZ79" s="26"/>
      <c r="SZA79" s="26"/>
      <c r="SZB79" s="26"/>
      <c r="SZC79" s="26"/>
      <c r="SZD79" s="26"/>
      <c r="SZE79" s="26"/>
      <c r="SZF79" s="26"/>
      <c r="SZG79" s="26"/>
      <c r="SZH79" s="26"/>
      <c r="SZI79" s="26"/>
      <c r="SZJ79" s="26"/>
      <c r="SZK79" s="26"/>
      <c r="SZL79" s="26"/>
      <c r="SZM79" s="26"/>
      <c r="SZN79" s="26"/>
      <c r="SZO79" s="26"/>
      <c r="SZP79" s="26"/>
      <c r="SZQ79" s="26"/>
      <c r="SZR79" s="26"/>
      <c r="SZS79" s="26"/>
      <c r="SZT79" s="26"/>
      <c r="SZU79" s="26"/>
      <c r="SZV79" s="26"/>
      <c r="SZW79" s="26"/>
      <c r="SZX79" s="26"/>
      <c r="SZY79" s="26"/>
      <c r="SZZ79" s="26"/>
      <c r="TAA79" s="26"/>
      <c r="TAB79" s="26"/>
      <c r="TAC79" s="26"/>
      <c r="TAD79" s="26"/>
      <c r="TAE79" s="26"/>
      <c r="TAF79" s="26"/>
      <c r="TAG79" s="26"/>
      <c r="TAH79" s="26"/>
      <c r="TAI79" s="26"/>
      <c r="TAJ79" s="26"/>
      <c r="TAK79" s="26"/>
      <c r="TAL79" s="26"/>
      <c r="TAM79" s="26"/>
      <c r="TAN79" s="26"/>
      <c r="TAO79" s="26"/>
      <c r="TAP79" s="26"/>
      <c r="TAQ79" s="26"/>
      <c r="TAR79" s="26"/>
      <c r="TAS79" s="26"/>
      <c r="TAT79" s="26"/>
      <c r="TAU79" s="26"/>
      <c r="TAV79" s="26"/>
      <c r="TAW79" s="26"/>
      <c r="TAX79" s="26"/>
      <c r="TAY79" s="26"/>
      <c r="TAZ79" s="26"/>
      <c r="TBA79" s="26"/>
      <c r="TBB79" s="26"/>
      <c r="TBC79" s="26"/>
      <c r="TBD79" s="26"/>
      <c r="TBE79" s="26"/>
      <c r="TBF79" s="26"/>
      <c r="TBG79" s="26"/>
      <c r="TBH79" s="26"/>
      <c r="TBI79" s="26"/>
      <c r="TBJ79" s="26"/>
      <c r="TBK79" s="26"/>
      <c r="TBL79" s="26"/>
      <c r="TBM79" s="26"/>
      <c r="TBN79" s="26"/>
      <c r="TBO79" s="26"/>
      <c r="TBP79" s="26"/>
      <c r="TBQ79" s="26"/>
      <c r="TBR79" s="26"/>
      <c r="TBS79" s="26"/>
      <c r="TBT79" s="26"/>
      <c r="TBU79" s="26"/>
      <c r="TBV79" s="26"/>
      <c r="TBW79" s="26"/>
      <c r="TBX79" s="26"/>
      <c r="TBY79" s="26"/>
      <c r="TBZ79" s="26"/>
      <c r="TCA79" s="26"/>
      <c r="TCB79" s="26"/>
      <c r="TCC79" s="26"/>
      <c r="TCD79" s="26"/>
      <c r="TCE79" s="26"/>
      <c r="TCF79" s="26"/>
      <c r="TCG79" s="26"/>
      <c r="TCH79" s="26"/>
      <c r="TCI79" s="26"/>
      <c r="TCJ79" s="26"/>
      <c r="TCK79" s="26"/>
      <c r="TCL79" s="26"/>
      <c r="TCM79" s="26"/>
      <c r="TCN79" s="26"/>
      <c r="TCO79" s="26"/>
      <c r="TCP79" s="26"/>
      <c r="TCQ79" s="26"/>
      <c r="TCR79" s="26"/>
      <c r="TCS79" s="26"/>
      <c r="TCT79" s="26"/>
      <c r="TCU79" s="26"/>
      <c r="TCV79" s="26"/>
      <c r="TCW79" s="26"/>
      <c r="TCX79" s="26"/>
      <c r="TCY79" s="26"/>
      <c r="TCZ79" s="26"/>
      <c r="TDA79" s="26"/>
      <c r="TDB79" s="26"/>
      <c r="TDC79" s="26"/>
      <c r="TDD79" s="26"/>
      <c r="TDE79" s="26"/>
      <c r="TDF79" s="26"/>
      <c r="TDG79" s="26"/>
      <c r="TDH79" s="26"/>
      <c r="TDI79" s="26"/>
      <c r="TDJ79" s="26"/>
      <c r="TDK79" s="26"/>
      <c r="TDL79" s="26"/>
      <c r="TDM79" s="26"/>
      <c r="TDN79" s="26"/>
      <c r="TDO79" s="26"/>
      <c r="TDP79" s="26"/>
      <c r="TDQ79" s="26"/>
      <c r="TDR79" s="26"/>
      <c r="TDS79" s="26"/>
      <c r="TDT79" s="26"/>
      <c r="TDU79" s="26"/>
      <c r="TDV79" s="26"/>
      <c r="TDW79" s="26"/>
      <c r="TDX79" s="26"/>
      <c r="TDY79" s="26"/>
      <c r="TDZ79" s="26"/>
      <c r="TEA79" s="26"/>
      <c r="TEB79" s="26"/>
      <c r="TEC79" s="26"/>
      <c r="TED79" s="26"/>
      <c r="TEE79" s="26"/>
      <c r="TEF79" s="26"/>
      <c r="TEG79" s="26"/>
      <c r="TEH79" s="26"/>
      <c r="TEI79" s="26"/>
      <c r="TEJ79" s="26"/>
      <c r="TEK79" s="26"/>
      <c r="TEL79" s="26"/>
      <c r="TEM79" s="26"/>
      <c r="TEN79" s="26"/>
      <c r="TEO79" s="26"/>
      <c r="TEP79" s="26"/>
      <c r="TEQ79" s="26"/>
      <c r="TER79" s="26"/>
      <c r="TES79" s="26"/>
      <c r="TET79" s="26"/>
      <c r="TEU79" s="26"/>
      <c r="TEV79" s="26"/>
      <c r="TEW79" s="26"/>
      <c r="TEX79" s="26"/>
      <c r="TEY79" s="26"/>
      <c r="TEZ79" s="26"/>
      <c r="TFA79" s="26"/>
      <c r="TFB79" s="26"/>
      <c r="TFC79" s="26"/>
      <c r="TFD79" s="26"/>
      <c r="TFE79" s="26"/>
      <c r="TFF79" s="26"/>
      <c r="TFG79" s="26"/>
      <c r="TFH79" s="26"/>
      <c r="TFI79" s="26"/>
      <c r="TFJ79" s="26"/>
      <c r="TFK79" s="26"/>
      <c r="TFL79" s="26"/>
      <c r="TFM79" s="26"/>
      <c r="TFN79" s="26"/>
      <c r="TFO79" s="26"/>
      <c r="TFP79" s="26"/>
      <c r="TFQ79" s="26"/>
      <c r="TFR79" s="26"/>
      <c r="TFS79" s="26"/>
      <c r="TFT79" s="26"/>
      <c r="TFU79" s="26"/>
      <c r="TFV79" s="26"/>
      <c r="TFW79" s="26"/>
      <c r="TFX79" s="26"/>
      <c r="TFY79" s="26"/>
      <c r="TFZ79" s="26"/>
      <c r="TGA79" s="26"/>
      <c r="TGB79" s="26"/>
      <c r="TGC79" s="26"/>
      <c r="TGD79" s="26"/>
      <c r="TGE79" s="26"/>
      <c r="TGF79" s="26"/>
      <c r="TGG79" s="26"/>
      <c r="TGH79" s="26"/>
      <c r="TGI79" s="26"/>
      <c r="TGJ79" s="26"/>
      <c r="TGK79" s="26"/>
      <c r="TGL79" s="26"/>
      <c r="TGM79" s="26"/>
      <c r="TGN79" s="26"/>
      <c r="TGO79" s="26"/>
      <c r="TGP79" s="26"/>
      <c r="TGQ79" s="26"/>
      <c r="TGR79" s="26"/>
      <c r="TGS79" s="26"/>
      <c r="TGT79" s="26"/>
      <c r="TGU79" s="26"/>
      <c r="TGV79" s="26"/>
      <c r="TGW79" s="26"/>
      <c r="TGX79" s="26"/>
      <c r="TGY79" s="26"/>
      <c r="TGZ79" s="26"/>
      <c r="THA79" s="26"/>
      <c r="THB79" s="26"/>
      <c r="THC79" s="26"/>
      <c r="THD79" s="26"/>
      <c r="THE79" s="26"/>
      <c r="THF79" s="26"/>
      <c r="THG79" s="26"/>
      <c r="THH79" s="26"/>
      <c r="THI79" s="26"/>
      <c r="THJ79" s="26"/>
      <c r="THK79" s="26"/>
      <c r="THL79" s="26"/>
      <c r="THM79" s="26"/>
      <c r="THN79" s="26"/>
      <c r="THO79" s="26"/>
      <c r="THP79" s="26"/>
      <c r="THQ79" s="26"/>
      <c r="THR79" s="26"/>
      <c r="THS79" s="26"/>
      <c r="THT79" s="26"/>
      <c r="THU79" s="26"/>
      <c r="THV79" s="26"/>
      <c r="THW79" s="26"/>
      <c r="THX79" s="26"/>
      <c r="THY79" s="26"/>
      <c r="THZ79" s="26"/>
      <c r="TIA79" s="26"/>
      <c r="TIB79" s="26"/>
      <c r="TIC79" s="26"/>
      <c r="TID79" s="26"/>
      <c r="TIE79" s="26"/>
      <c r="TIF79" s="26"/>
      <c r="TIG79" s="26"/>
      <c r="TIH79" s="26"/>
      <c r="TII79" s="26"/>
      <c r="TIJ79" s="26"/>
      <c r="TIK79" s="26"/>
      <c r="TIL79" s="26"/>
      <c r="TIM79" s="26"/>
      <c r="TIN79" s="26"/>
      <c r="TIO79" s="26"/>
      <c r="TIP79" s="26"/>
      <c r="TIQ79" s="26"/>
      <c r="TIR79" s="26"/>
      <c r="TIS79" s="26"/>
      <c r="TIT79" s="26"/>
      <c r="TIU79" s="26"/>
      <c r="TIV79" s="26"/>
      <c r="TIW79" s="26"/>
      <c r="TIX79" s="26"/>
      <c r="TIY79" s="26"/>
      <c r="TIZ79" s="26"/>
      <c r="TJA79" s="26"/>
      <c r="TJB79" s="26"/>
      <c r="TJC79" s="26"/>
      <c r="TJD79" s="26"/>
      <c r="TJE79" s="26"/>
      <c r="TJF79" s="26"/>
      <c r="TJG79" s="26"/>
      <c r="TJH79" s="26"/>
      <c r="TJI79" s="26"/>
      <c r="TJJ79" s="26"/>
      <c r="TJK79" s="26"/>
      <c r="TJL79" s="26"/>
      <c r="TJM79" s="26"/>
      <c r="TJN79" s="26"/>
      <c r="TJO79" s="26"/>
      <c r="TJP79" s="26"/>
      <c r="TJQ79" s="26"/>
      <c r="TJR79" s="26"/>
      <c r="TJS79" s="26"/>
      <c r="TJT79" s="26"/>
      <c r="TJU79" s="26"/>
      <c r="TJV79" s="26"/>
      <c r="TJW79" s="26"/>
      <c r="TJX79" s="26"/>
      <c r="TJY79" s="26"/>
      <c r="TJZ79" s="26"/>
      <c r="TKA79" s="26"/>
      <c r="TKB79" s="26"/>
      <c r="TKC79" s="26"/>
      <c r="TKD79" s="26"/>
      <c r="TKE79" s="26"/>
      <c r="TKF79" s="26"/>
      <c r="TKG79" s="26"/>
      <c r="TKH79" s="26"/>
      <c r="TKI79" s="26"/>
      <c r="TKJ79" s="26"/>
      <c r="TKK79" s="26"/>
      <c r="TKL79" s="26"/>
      <c r="TKM79" s="26"/>
      <c r="TKN79" s="26"/>
      <c r="TKO79" s="26"/>
      <c r="TKP79" s="26"/>
      <c r="TKQ79" s="26"/>
      <c r="TKR79" s="26"/>
      <c r="TKS79" s="26"/>
      <c r="TKT79" s="26"/>
      <c r="TKU79" s="26"/>
      <c r="TKV79" s="26"/>
      <c r="TKW79" s="26"/>
      <c r="TKX79" s="26"/>
      <c r="TKY79" s="26"/>
      <c r="TKZ79" s="26"/>
      <c r="TLA79" s="26"/>
      <c r="TLB79" s="26"/>
      <c r="TLC79" s="26"/>
      <c r="TLD79" s="26"/>
      <c r="TLE79" s="26"/>
      <c r="TLF79" s="26"/>
      <c r="TLG79" s="26"/>
      <c r="TLH79" s="26"/>
      <c r="TLI79" s="26"/>
      <c r="TLJ79" s="26"/>
      <c r="TLK79" s="26"/>
      <c r="TLL79" s="26"/>
      <c r="TLM79" s="26"/>
      <c r="TLN79" s="26"/>
      <c r="TLO79" s="26"/>
      <c r="TLP79" s="26"/>
      <c r="TLQ79" s="26"/>
      <c r="TLR79" s="26"/>
      <c r="TLS79" s="26"/>
      <c r="TLT79" s="26"/>
      <c r="TLU79" s="26"/>
      <c r="TLV79" s="26"/>
      <c r="TLW79" s="26"/>
      <c r="TLX79" s="26"/>
      <c r="TLY79" s="26"/>
      <c r="TLZ79" s="26"/>
      <c r="TMA79" s="26"/>
      <c r="TMB79" s="26"/>
      <c r="TMC79" s="26"/>
      <c r="TMD79" s="26"/>
      <c r="TME79" s="26"/>
      <c r="TMF79" s="26"/>
      <c r="TMG79" s="26"/>
      <c r="TMH79" s="26"/>
      <c r="TMI79" s="26"/>
      <c r="TMJ79" s="26"/>
      <c r="TMK79" s="26"/>
      <c r="TML79" s="26"/>
      <c r="TMM79" s="26"/>
      <c r="TMN79" s="26"/>
      <c r="TMO79" s="26"/>
      <c r="TMP79" s="26"/>
      <c r="TMQ79" s="26"/>
      <c r="TMR79" s="26"/>
      <c r="TMS79" s="26"/>
      <c r="TMT79" s="26"/>
      <c r="TMU79" s="26"/>
      <c r="TMV79" s="26"/>
      <c r="TMW79" s="26"/>
      <c r="TMX79" s="26"/>
      <c r="TMY79" s="26"/>
      <c r="TMZ79" s="26"/>
      <c r="TNA79" s="26"/>
      <c r="TNB79" s="26"/>
      <c r="TNC79" s="26"/>
      <c r="TND79" s="26"/>
      <c r="TNE79" s="26"/>
      <c r="TNF79" s="26"/>
      <c r="TNG79" s="26"/>
      <c r="TNH79" s="26"/>
      <c r="TNI79" s="26"/>
      <c r="TNJ79" s="26"/>
      <c r="TNK79" s="26"/>
      <c r="TNL79" s="26"/>
      <c r="TNM79" s="26"/>
      <c r="TNN79" s="26"/>
      <c r="TNO79" s="26"/>
      <c r="TNP79" s="26"/>
      <c r="TNQ79" s="26"/>
      <c r="TNR79" s="26"/>
      <c r="TNS79" s="26"/>
      <c r="TNT79" s="26"/>
      <c r="TNU79" s="26"/>
      <c r="TNV79" s="26"/>
      <c r="TNW79" s="26"/>
      <c r="TNX79" s="26"/>
      <c r="TNY79" s="26"/>
      <c r="TNZ79" s="26"/>
      <c r="TOA79" s="26"/>
      <c r="TOB79" s="26"/>
      <c r="TOC79" s="26"/>
      <c r="TOD79" s="26"/>
      <c r="TOE79" s="26"/>
      <c r="TOF79" s="26"/>
      <c r="TOG79" s="26"/>
      <c r="TOH79" s="26"/>
      <c r="TOI79" s="26"/>
      <c r="TOJ79" s="26"/>
      <c r="TOK79" s="26"/>
      <c r="TOL79" s="26"/>
      <c r="TOM79" s="26"/>
      <c r="TON79" s="26"/>
      <c r="TOO79" s="26"/>
      <c r="TOP79" s="26"/>
      <c r="TOQ79" s="26"/>
      <c r="TOR79" s="26"/>
      <c r="TOS79" s="26"/>
      <c r="TOT79" s="26"/>
      <c r="TOU79" s="26"/>
      <c r="TOV79" s="26"/>
      <c r="TOW79" s="26"/>
      <c r="TOX79" s="26"/>
      <c r="TOY79" s="26"/>
      <c r="TOZ79" s="26"/>
      <c r="TPA79" s="26"/>
      <c r="TPB79" s="26"/>
      <c r="TPC79" s="26"/>
      <c r="TPD79" s="26"/>
      <c r="TPE79" s="26"/>
      <c r="TPF79" s="26"/>
      <c r="TPG79" s="26"/>
      <c r="TPH79" s="26"/>
      <c r="TPI79" s="26"/>
      <c r="TPJ79" s="26"/>
      <c r="TPK79" s="26"/>
      <c r="TPL79" s="26"/>
      <c r="TPM79" s="26"/>
      <c r="TPN79" s="26"/>
      <c r="TPO79" s="26"/>
      <c r="TPP79" s="26"/>
      <c r="TPQ79" s="26"/>
      <c r="TPR79" s="26"/>
      <c r="TPS79" s="26"/>
      <c r="TPT79" s="26"/>
      <c r="TPU79" s="26"/>
      <c r="TPV79" s="26"/>
      <c r="TPW79" s="26"/>
      <c r="TPX79" s="26"/>
      <c r="TPY79" s="26"/>
      <c r="TPZ79" s="26"/>
      <c r="TQA79" s="26"/>
      <c r="TQB79" s="26"/>
      <c r="TQC79" s="26"/>
      <c r="TQD79" s="26"/>
      <c r="TQE79" s="26"/>
      <c r="TQF79" s="26"/>
      <c r="TQG79" s="26"/>
      <c r="TQH79" s="26"/>
      <c r="TQI79" s="26"/>
      <c r="TQJ79" s="26"/>
      <c r="TQK79" s="26"/>
      <c r="TQL79" s="26"/>
      <c r="TQM79" s="26"/>
      <c r="TQN79" s="26"/>
      <c r="TQO79" s="26"/>
      <c r="TQP79" s="26"/>
      <c r="TQQ79" s="26"/>
      <c r="TQR79" s="26"/>
      <c r="TQS79" s="26"/>
      <c r="TQT79" s="26"/>
      <c r="TQU79" s="26"/>
      <c r="TQV79" s="26"/>
      <c r="TQW79" s="26"/>
      <c r="TQX79" s="26"/>
      <c r="TQY79" s="26"/>
      <c r="TQZ79" s="26"/>
      <c r="TRA79" s="26"/>
      <c r="TRB79" s="26"/>
      <c r="TRC79" s="26"/>
      <c r="TRD79" s="26"/>
      <c r="TRE79" s="26"/>
      <c r="TRF79" s="26"/>
      <c r="TRG79" s="26"/>
      <c r="TRH79" s="26"/>
      <c r="TRI79" s="26"/>
      <c r="TRJ79" s="26"/>
      <c r="TRK79" s="26"/>
      <c r="TRL79" s="26"/>
      <c r="TRM79" s="26"/>
      <c r="TRN79" s="26"/>
      <c r="TRO79" s="26"/>
      <c r="TRP79" s="26"/>
      <c r="TRQ79" s="26"/>
      <c r="TRR79" s="26"/>
      <c r="TRS79" s="26"/>
      <c r="TRT79" s="26"/>
      <c r="TRU79" s="26"/>
      <c r="TRV79" s="26"/>
      <c r="TRW79" s="26"/>
      <c r="TRX79" s="26"/>
      <c r="TRY79" s="26"/>
      <c r="TRZ79" s="26"/>
      <c r="TSA79" s="26"/>
      <c r="TSB79" s="26"/>
      <c r="TSC79" s="26"/>
      <c r="TSD79" s="26"/>
      <c r="TSE79" s="26"/>
      <c r="TSF79" s="26"/>
      <c r="TSG79" s="26"/>
      <c r="TSH79" s="26"/>
      <c r="TSI79" s="26"/>
      <c r="TSJ79" s="26"/>
      <c r="TSK79" s="26"/>
      <c r="TSL79" s="26"/>
      <c r="TSM79" s="26"/>
      <c r="TSN79" s="26"/>
      <c r="TSO79" s="26"/>
      <c r="TSP79" s="26"/>
      <c r="TSQ79" s="26"/>
      <c r="TSR79" s="26"/>
      <c r="TSS79" s="26"/>
      <c r="TST79" s="26"/>
      <c r="TSU79" s="26"/>
      <c r="TSV79" s="26"/>
      <c r="TSW79" s="26"/>
      <c r="TSX79" s="26"/>
      <c r="TSY79" s="26"/>
      <c r="TSZ79" s="26"/>
      <c r="TTA79" s="26"/>
      <c r="TTB79" s="26"/>
      <c r="TTC79" s="26"/>
      <c r="TTD79" s="26"/>
      <c r="TTE79" s="26"/>
      <c r="TTF79" s="26"/>
      <c r="TTG79" s="26"/>
      <c r="TTH79" s="26"/>
      <c r="TTI79" s="26"/>
      <c r="TTJ79" s="26"/>
      <c r="TTK79" s="26"/>
      <c r="TTL79" s="26"/>
      <c r="TTM79" s="26"/>
      <c r="TTN79" s="26"/>
      <c r="TTO79" s="26"/>
      <c r="TTP79" s="26"/>
      <c r="TTQ79" s="26"/>
      <c r="TTR79" s="26"/>
      <c r="TTS79" s="26"/>
      <c r="TTT79" s="26"/>
      <c r="TTU79" s="26"/>
      <c r="TTV79" s="26"/>
      <c r="TTW79" s="26"/>
      <c r="TTX79" s="26"/>
      <c r="TTY79" s="26"/>
      <c r="TTZ79" s="26"/>
      <c r="TUA79" s="26"/>
      <c r="TUB79" s="26"/>
      <c r="TUC79" s="26"/>
      <c r="TUD79" s="26"/>
      <c r="TUE79" s="26"/>
      <c r="TUF79" s="26"/>
      <c r="TUG79" s="26"/>
      <c r="TUH79" s="26"/>
      <c r="TUI79" s="26"/>
      <c r="TUJ79" s="26"/>
      <c r="TUK79" s="26"/>
      <c r="TUL79" s="26"/>
      <c r="TUM79" s="26"/>
      <c r="TUN79" s="26"/>
      <c r="TUO79" s="26"/>
      <c r="TUP79" s="26"/>
      <c r="TUQ79" s="26"/>
      <c r="TUR79" s="26"/>
      <c r="TUS79" s="26"/>
      <c r="TUT79" s="26"/>
      <c r="TUU79" s="26"/>
      <c r="TUV79" s="26"/>
      <c r="TUW79" s="26"/>
      <c r="TUX79" s="26"/>
      <c r="TUY79" s="26"/>
      <c r="TUZ79" s="26"/>
      <c r="TVA79" s="26"/>
      <c r="TVB79" s="26"/>
      <c r="TVC79" s="26"/>
      <c r="TVD79" s="26"/>
      <c r="TVE79" s="26"/>
      <c r="TVF79" s="26"/>
      <c r="TVG79" s="26"/>
      <c r="TVH79" s="26"/>
      <c r="TVI79" s="26"/>
      <c r="TVJ79" s="26"/>
      <c r="TVK79" s="26"/>
      <c r="TVL79" s="26"/>
      <c r="TVM79" s="26"/>
      <c r="TVN79" s="26"/>
      <c r="TVO79" s="26"/>
      <c r="TVP79" s="26"/>
      <c r="TVQ79" s="26"/>
      <c r="TVR79" s="26"/>
      <c r="TVS79" s="26"/>
      <c r="TVT79" s="26"/>
      <c r="TVU79" s="26"/>
      <c r="TVV79" s="26"/>
      <c r="TVW79" s="26"/>
      <c r="TVX79" s="26"/>
      <c r="TVY79" s="26"/>
      <c r="TVZ79" s="26"/>
      <c r="TWA79" s="26"/>
      <c r="TWB79" s="26"/>
      <c r="TWC79" s="26"/>
      <c r="TWD79" s="26"/>
      <c r="TWE79" s="26"/>
      <c r="TWF79" s="26"/>
      <c r="TWG79" s="26"/>
      <c r="TWH79" s="26"/>
      <c r="TWI79" s="26"/>
      <c r="TWJ79" s="26"/>
      <c r="TWK79" s="26"/>
      <c r="TWL79" s="26"/>
      <c r="TWM79" s="26"/>
      <c r="TWN79" s="26"/>
      <c r="TWO79" s="26"/>
      <c r="TWP79" s="26"/>
      <c r="TWQ79" s="26"/>
      <c r="TWR79" s="26"/>
      <c r="TWS79" s="26"/>
      <c r="TWT79" s="26"/>
      <c r="TWU79" s="26"/>
      <c r="TWV79" s="26"/>
      <c r="TWW79" s="26"/>
      <c r="TWX79" s="26"/>
      <c r="TWY79" s="26"/>
      <c r="TWZ79" s="26"/>
      <c r="TXA79" s="26"/>
      <c r="TXB79" s="26"/>
      <c r="TXC79" s="26"/>
      <c r="TXD79" s="26"/>
      <c r="TXE79" s="26"/>
      <c r="TXF79" s="26"/>
      <c r="TXG79" s="26"/>
      <c r="TXH79" s="26"/>
      <c r="TXI79" s="26"/>
      <c r="TXJ79" s="26"/>
      <c r="TXK79" s="26"/>
      <c r="TXL79" s="26"/>
      <c r="TXM79" s="26"/>
      <c r="TXN79" s="26"/>
      <c r="TXO79" s="26"/>
      <c r="TXP79" s="26"/>
      <c r="TXQ79" s="26"/>
      <c r="TXR79" s="26"/>
      <c r="TXS79" s="26"/>
      <c r="TXT79" s="26"/>
      <c r="TXU79" s="26"/>
      <c r="TXV79" s="26"/>
      <c r="TXW79" s="26"/>
      <c r="TXX79" s="26"/>
      <c r="TXY79" s="26"/>
      <c r="TXZ79" s="26"/>
      <c r="TYA79" s="26"/>
      <c r="TYB79" s="26"/>
      <c r="TYC79" s="26"/>
      <c r="TYD79" s="26"/>
      <c r="TYE79" s="26"/>
      <c r="TYF79" s="26"/>
      <c r="TYG79" s="26"/>
      <c r="TYH79" s="26"/>
      <c r="TYI79" s="26"/>
      <c r="TYJ79" s="26"/>
      <c r="TYK79" s="26"/>
      <c r="TYL79" s="26"/>
      <c r="TYM79" s="26"/>
      <c r="TYN79" s="26"/>
      <c r="TYO79" s="26"/>
      <c r="TYP79" s="26"/>
      <c r="TYQ79" s="26"/>
      <c r="TYR79" s="26"/>
      <c r="TYS79" s="26"/>
      <c r="TYT79" s="26"/>
      <c r="TYU79" s="26"/>
      <c r="TYV79" s="26"/>
      <c r="TYW79" s="26"/>
      <c r="TYX79" s="26"/>
      <c r="TYY79" s="26"/>
      <c r="TYZ79" s="26"/>
      <c r="TZA79" s="26"/>
      <c r="TZB79" s="26"/>
      <c r="TZC79" s="26"/>
      <c r="TZD79" s="26"/>
      <c r="TZE79" s="26"/>
      <c r="TZF79" s="26"/>
      <c r="TZG79" s="26"/>
      <c r="TZH79" s="26"/>
      <c r="TZI79" s="26"/>
      <c r="TZJ79" s="26"/>
      <c r="TZK79" s="26"/>
      <c r="TZL79" s="26"/>
      <c r="TZM79" s="26"/>
      <c r="TZN79" s="26"/>
      <c r="TZO79" s="26"/>
      <c r="TZP79" s="26"/>
      <c r="TZQ79" s="26"/>
      <c r="TZR79" s="26"/>
      <c r="TZS79" s="26"/>
      <c r="TZT79" s="26"/>
      <c r="TZU79" s="26"/>
      <c r="TZV79" s="26"/>
      <c r="TZW79" s="26"/>
      <c r="TZX79" s="26"/>
      <c r="TZY79" s="26"/>
      <c r="TZZ79" s="26"/>
      <c r="UAA79" s="26"/>
      <c r="UAB79" s="26"/>
      <c r="UAC79" s="26"/>
      <c r="UAD79" s="26"/>
      <c r="UAE79" s="26"/>
      <c r="UAF79" s="26"/>
      <c r="UAG79" s="26"/>
      <c r="UAH79" s="26"/>
      <c r="UAI79" s="26"/>
      <c r="UAJ79" s="26"/>
      <c r="UAK79" s="26"/>
      <c r="UAL79" s="26"/>
      <c r="UAM79" s="26"/>
      <c r="UAN79" s="26"/>
      <c r="UAO79" s="26"/>
      <c r="UAP79" s="26"/>
      <c r="UAQ79" s="26"/>
      <c r="UAR79" s="26"/>
      <c r="UAS79" s="26"/>
      <c r="UAT79" s="26"/>
      <c r="UAU79" s="26"/>
      <c r="UAV79" s="26"/>
      <c r="UAW79" s="26"/>
      <c r="UAX79" s="26"/>
      <c r="UAY79" s="26"/>
      <c r="UAZ79" s="26"/>
      <c r="UBA79" s="26"/>
      <c r="UBB79" s="26"/>
      <c r="UBC79" s="26"/>
      <c r="UBD79" s="26"/>
      <c r="UBE79" s="26"/>
      <c r="UBF79" s="26"/>
      <c r="UBG79" s="26"/>
      <c r="UBH79" s="26"/>
      <c r="UBI79" s="26"/>
      <c r="UBJ79" s="26"/>
      <c r="UBK79" s="26"/>
      <c r="UBL79" s="26"/>
      <c r="UBM79" s="26"/>
      <c r="UBN79" s="26"/>
      <c r="UBO79" s="26"/>
      <c r="UBP79" s="26"/>
      <c r="UBQ79" s="26"/>
      <c r="UBR79" s="26"/>
      <c r="UBS79" s="26"/>
      <c r="UBT79" s="26"/>
      <c r="UBU79" s="26"/>
      <c r="UBV79" s="26"/>
      <c r="UBW79" s="26"/>
      <c r="UBX79" s="26"/>
      <c r="UBY79" s="26"/>
      <c r="UBZ79" s="26"/>
      <c r="UCA79" s="26"/>
      <c r="UCB79" s="26"/>
      <c r="UCC79" s="26"/>
      <c r="UCD79" s="26"/>
      <c r="UCE79" s="26"/>
      <c r="UCF79" s="26"/>
      <c r="UCG79" s="26"/>
      <c r="UCH79" s="26"/>
      <c r="UCI79" s="26"/>
      <c r="UCJ79" s="26"/>
      <c r="UCK79" s="26"/>
      <c r="UCL79" s="26"/>
      <c r="UCM79" s="26"/>
      <c r="UCN79" s="26"/>
      <c r="UCO79" s="26"/>
      <c r="UCP79" s="26"/>
      <c r="UCQ79" s="26"/>
      <c r="UCR79" s="26"/>
      <c r="UCS79" s="26"/>
      <c r="UCT79" s="26"/>
      <c r="UCU79" s="26"/>
      <c r="UCV79" s="26"/>
      <c r="UCW79" s="26"/>
      <c r="UCX79" s="26"/>
      <c r="UCY79" s="26"/>
      <c r="UCZ79" s="26"/>
      <c r="UDA79" s="26"/>
      <c r="UDB79" s="26"/>
      <c r="UDC79" s="26"/>
      <c r="UDD79" s="26"/>
      <c r="UDE79" s="26"/>
      <c r="UDF79" s="26"/>
      <c r="UDG79" s="26"/>
      <c r="UDH79" s="26"/>
      <c r="UDI79" s="26"/>
      <c r="UDJ79" s="26"/>
      <c r="UDK79" s="26"/>
      <c r="UDL79" s="26"/>
      <c r="UDM79" s="26"/>
      <c r="UDN79" s="26"/>
      <c r="UDO79" s="26"/>
      <c r="UDP79" s="26"/>
      <c r="UDQ79" s="26"/>
      <c r="UDR79" s="26"/>
      <c r="UDS79" s="26"/>
      <c r="UDT79" s="26"/>
      <c r="UDU79" s="26"/>
      <c r="UDV79" s="26"/>
      <c r="UDW79" s="26"/>
      <c r="UDX79" s="26"/>
      <c r="UDY79" s="26"/>
      <c r="UDZ79" s="26"/>
      <c r="UEA79" s="26"/>
      <c r="UEB79" s="26"/>
      <c r="UEC79" s="26"/>
      <c r="UED79" s="26"/>
      <c r="UEE79" s="26"/>
      <c r="UEF79" s="26"/>
      <c r="UEG79" s="26"/>
      <c r="UEH79" s="26"/>
      <c r="UEI79" s="26"/>
      <c r="UEJ79" s="26"/>
      <c r="UEK79" s="26"/>
      <c r="UEL79" s="26"/>
      <c r="UEM79" s="26"/>
      <c r="UEN79" s="26"/>
      <c r="UEO79" s="26"/>
      <c r="UEP79" s="26"/>
      <c r="UEQ79" s="26"/>
      <c r="UER79" s="26"/>
      <c r="UES79" s="26"/>
      <c r="UET79" s="26"/>
      <c r="UEU79" s="26"/>
      <c r="UEV79" s="26"/>
      <c r="UEW79" s="26"/>
      <c r="UEX79" s="26"/>
      <c r="UEY79" s="26"/>
      <c r="UEZ79" s="26"/>
      <c r="UFA79" s="26"/>
      <c r="UFB79" s="26"/>
      <c r="UFC79" s="26"/>
      <c r="UFD79" s="26"/>
      <c r="UFE79" s="26"/>
      <c r="UFF79" s="26"/>
      <c r="UFG79" s="26"/>
      <c r="UFH79" s="26"/>
      <c r="UFI79" s="26"/>
      <c r="UFJ79" s="26"/>
      <c r="UFK79" s="26"/>
      <c r="UFL79" s="26"/>
      <c r="UFM79" s="26"/>
      <c r="UFN79" s="26"/>
      <c r="UFO79" s="26"/>
      <c r="UFP79" s="26"/>
      <c r="UFQ79" s="26"/>
      <c r="UFR79" s="26"/>
      <c r="UFS79" s="26"/>
      <c r="UFT79" s="26"/>
      <c r="UFU79" s="26"/>
      <c r="UFV79" s="26"/>
      <c r="UFW79" s="26"/>
      <c r="UFX79" s="26"/>
      <c r="UFY79" s="26"/>
      <c r="UFZ79" s="26"/>
      <c r="UGA79" s="26"/>
      <c r="UGB79" s="26"/>
      <c r="UGC79" s="26"/>
      <c r="UGD79" s="26"/>
      <c r="UGE79" s="26"/>
      <c r="UGF79" s="26"/>
      <c r="UGG79" s="26"/>
      <c r="UGH79" s="26"/>
      <c r="UGI79" s="26"/>
      <c r="UGJ79" s="26"/>
      <c r="UGK79" s="26"/>
      <c r="UGL79" s="26"/>
      <c r="UGM79" s="26"/>
      <c r="UGN79" s="26"/>
      <c r="UGO79" s="26"/>
      <c r="UGP79" s="26"/>
      <c r="UGQ79" s="26"/>
      <c r="UGR79" s="26"/>
      <c r="UGS79" s="26"/>
      <c r="UGT79" s="26"/>
      <c r="UGU79" s="26"/>
      <c r="UGV79" s="26"/>
      <c r="UGW79" s="26"/>
      <c r="UGX79" s="26"/>
      <c r="UGY79" s="26"/>
      <c r="UGZ79" s="26"/>
      <c r="UHA79" s="26"/>
      <c r="UHB79" s="26"/>
      <c r="UHC79" s="26"/>
      <c r="UHD79" s="26"/>
      <c r="UHE79" s="26"/>
      <c r="UHF79" s="26"/>
      <c r="UHG79" s="26"/>
      <c r="UHH79" s="26"/>
      <c r="UHI79" s="26"/>
      <c r="UHJ79" s="26"/>
      <c r="UHK79" s="26"/>
      <c r="UHL79" s="26"/>
      <c r="UHM79" s="26"/>
      <c r="UHN79" s="26"/>
      <c r="UHO79" s="26"/>
      <c r="UHP79" s="26"/>
      <c r="UHQ79" s="26"/>
      <c r="UHR79" s="26"/>
      <c r="UHS79" s="26"/>
      <c r="UHT79" s="26"/>
      <c r="UHU79" s="26"/>
      <c r="UHV79" s="26"/>
      <c r="UHW79" s="26"/>
      <c r="UHX79" s="26"/>
      <c r="UHY79" s="26"/>
      <c r="UHZ79" s="26"/>
      <c r="UIA79" s="26"/>
      <c r="UIB79" s="26"/>
      <c r="UIC79" s="26"/>
      <c r="UID79" s="26"/>
      <c r="UIE79" s="26"/>
      <c r="UIF79" s="26"/>
      <c r="UIG79" s="26"/>
      <c r="UIH79" s="26"/>
      <c r="UII79" s="26"/>
      <c r="UIJ79" s="26"/>
      <c r="UIK79" s="26"/>
      <c r="UIL79" s="26"/>
      <c r="UIM79" s="26"/>
      <c r="UIN79" s="26"/>
      <c r="UIO79" s="26"/>
      <c r="UIP79" s="26"/>
      <c r="UIQ79" s="26"/>
      <c r="UIR79" s="26"/>
      <c r="UIS79" s="26"/>
      <c r="UIT79" s="26"/>
      <c r="UIU79" s="26"/>
      <c r="UIV79" s="26"/>
      <c r="UIW79" s="26"/>
      <c r="UIX79" s="26"/>
      <c r="UIY79" s="26"/>
      <c r="UIZ79" s="26"/>
      <c r="UJA79" s="26"/>
      <c r="UJB79" s="26"/>
      <c r="UJC79" s="26"/>
      <c r="UJD79" s="26"/>
      <c r="UJE79" s="26"/>
      <c r="UJF79" s="26"/>
      <c r="UJG79" s="26"/>
      <c r="UJH79" s="26"/>
      <c r="UJI79" s="26"/>
      <c r="UJJ79" s="26"/>
      <c r="UJK79" s="26"/>
      <c r="UJL79" s="26"/>
      <c r="UJM79" s="26"/>
      <c r="UJN79" s="26"/>
      <c r="UJO79" s="26"/>
      <c r="UJP79" s="26"/>
      <c r="UJQ79" s="26"/>
      <c r="UJR79" s="26"/>
      <c r="UJS79" s="26"/>
      <c r="UJT79" s="26"/>
      <c r="UJU79" s="26"/>
      <c r="UJV79" s="26"/>
      <c r="UJW79" s="26"/>
      <c r="UJX79" s="26"/>
      <c r="UJY79" s="26"/>
      <c r="UJZ79" s="26"/>
      <c r="UKA79" s="26"/>
      <c r="UKB79" s="26"/>
      <c r="UKC79" s="26"/>
      <c r="UKD79" s="26"/>
      <c r="UKE79" s="26"/>
      <c r="UKF79" s="26"/>
      <c r="UKG79" s="26"/>
      <c r="UKH79" s="26"/>
      <c r="UKI79" s="26"/>
      <c r="UKJ79" s="26"/>
      <c r="UKK79" s="26"/>
      <c r="UKL79" s="26"/>
      <c r="UKM79" s="26"/>
      <c r="UKN79" s="26"/>
      <c r="UKO79" s="26"/>
      <c r="UKP79" s="26"/>
      <c r="UKQ79" s="26"/>
      <c r="UKR79" s="26"/>
      <c r="UKS79" s="26"/>
      <c r="UKT79" s="26"/>
      <c r="UKU79" s="26"/>
      <c r="UKV79" s="26"/>
      <c r="UKW79" s="26"/>
      <c r="UKX79" s="26"/>
      <c r="UKY79" s="26"/>
      <c r="UKZ79" s="26"/>
      <c r="ULA79" s="26"/>
      <c r="ULB79" s="26"/>
      <c r="ULC79" s="26"/>
      <c r="ULD79" s="26"/>
      <c r="ULE79" s="26"/>
      <c r="ULF79" s="26"/>
      <c r="ULG79" s="26"/>
      <c r="ULH79" s="26"/>
      <c r="ULI79" s="26"/>
      <c r="ULJ79" s="26"/>
      <c r="ULK79" s="26"/>
      <c r="ULL79" s="26"/>
      <c r="ULM79" s="26"/>
      <c r="ULN79" s="26"/>
      <c r="ULO79" s="26"/>
      <c r="ULP79" s="26"/>
      <c r="ULQ79" s="26"/>
      <c r="ULR79" s="26"/>
      <c r="ULS79" s="26"/>
      <c r="ULT79" s="26"/>
      <c r="ULU79" s="26"/>
      <c r="ULV79" s="26"/>
      <c r="ULW79" s="26"/>
      <c r="ULX79" s="26"/>
      <c r="ULY79" s="26"/>
      <c r="ULZ79" s="26"/>
      <c r="UMA79" s="26"/>
      <c r="UMB79" s="26"/>
      <c r="UMC79" s="26"/>
      <c r="UMD79" s="26"/>
      <c r="UME79" s="26"/>
      <c r="UMF79" s="26"/>
      <c r="UMG79" s="26"/>
      <c r="UMH79" s="26"/>
      <c r="UMI79" s="26"/>
      <c r="UMJ79" s="26"/>
      <c r="UMK79" s="26"/>
      <c r="UML79" s="26"/>
      <c r="UMM79" s="26"/>
      <c r="UMN79" s="26"/>
      <c r="UMO79" s="26"/>
      <c r="UMP79" s="26"/>
      <c r="UMQ79" s="26"/>
      <c r="UMR79" s="26"/>
      <c r="UMS79" s="26"/>
      <c r="UMT79" s="26"/>
      <c r="UMU79" s="26"/>
      <c r="UMV79" s="26"/>
      <c r="UMW79" s="26"/>
      <c r="UMX79" s="26"/>
      <c r="UMY79" s="26"/>
      <c r="UMZ79" s="26"/>
      <c r="UNA79" s="26"/>
      <c r="UNB79" s="26"/>
      <c r="UNC79" s="26"/>
      <c r="UND79" s="26"/>
      <c r="UNE79" s="26"/>
      <c r="UNF79" s="26"/>
      <c r="UNG79" s="26"/>
      <c r="UNH79" s="26"/>
      <c r="UNI79" s="26"/>
      <c r="UNJ79" s="26"/>
      <c r="UNK79" s="26"/>
      <c r="UNL79" s="26"/>
      <c r="UNM79" s="26"/>
      <c r="UNN79" s="26"/>
      <c r="UNO79" s="26"/>
      <c r="UNP79" s="26"/>
      <c r="UNQ79" s="26"/>
      <c r="UNR79" s="26"/>
      <c r="UNS79" s="26"/>
      <c r="UNT79" s="26"/>
      <c r="UNU79" s="26"/>
      <c r="UNV79" s="26"/>
      <c r="UNW79" s="26"/>
      <c r="UNX79" s="26"/>
      <c r="UNY79" s="26"/>
      <c r="UNZ79" s="26"/>
      <c r="UOA79" s="26"/>
      <c r="UOB79" s="26"/>
      <c r="UOC79" s="26"/>
      <c r="UOD79" s="26"/>
      <c r="UOE79" s="26"/>
      <c r="UOF79" s="26"/>
      <c r="UOG79" s="26"/>
      <c r="UOH79" s="26"/>
      <c r="UOI79" s="26"/>
      <c r="UOJ79" s="26"/>
      <c r="UOK79" s="26"/>
      <c r="UOL79" s="26"/>
      <c r="UOM79" s="26"/>
      <c r="UON79" s="26"/>
      <c r="UOO79" s="26"/>
      <c r="UOP79" s="26"/>
      <c r="UOQ79" s="26"/>
      <c r="UOR79" s="26"/>
      <c r="UOS79" s="26"/>
      <c r="UOT79" s="26"/>
      <c r="UOU79" s="26"/>
      <c r="UOV79" s="26"/>
      <c r="UOW79" s="26"/>
      <c r="UOX79" s="26"/>
      <c r="UOY79" s="26"/>
      <c r="UOZ79" s="26"/>
      <c r="UPA79" s="26"/>
      <c r="UPB79" s="26"/>
      <c r="UPC79" s="26"/>
      <c r="UPD79" s="26"/>
      <c r="UPE79" s="26"/>
      <c r="UPF79" s="26"/>
      <c r="UPG79" s="26"/>
      <c r="UPH79" s="26"/>
      <c r="UPI79" s="26"/>
      <c r="UPJ79" s="26"/>
      <c r="UPK79" s="26"/>
      <c r="UPL79" s="26"/>
      <c r="UPM79" s="26"/>
      <c r="UPN79" s="26"/>
      <c r="UPO79" s="26"/>
      <c r="UPP79" s="26"/>
      <c r="UPQ79" s="26"/>
      <c r="UPR79" s="26"/>
      <c r="UPS79" s="26"/>
      <c r="UPT79" s="26"/>
      <c r="UPU79" s="26"/>
      <c r="UPV79" s="26"/>
      <c r="UPW79" s="26"/>
      <c r="UPX79" s="26"/>
      <c r="UPY79" s="26"/>
      <c r="UPZ79" s="26"/>
      <c r="UQA79" s="26"/>
      <c r="UQB79" s="26"/>
      <c r="UQC79" s="26"/>
      <c r="UQD79" s="26"/>
      <c r="UQE79" s="26"/>
      <c r="UQF79" s="26"/>
      <c r="UQG79" s="26"/>
      <c r="UQH79" s="26"/>
      <c r="UQI79" s="26"/>
      <c r="UQJ79" s="26"/>
      <c r="UQK79" s="26"/>
      <c r="UQL79" s="26"/>
      <c r="UQM79" s="26"/>
      <c r="UQN79" s="26"/>
      <c r="UQO79" s="26"/>
      <c r="UQP79" s="26"/>
      <c r="UQQ79" s="26"/>
      <c r="UQR79" s="26"/>
      <c r="UQS79" s="26"/>
      <c r="UQT79" s="26"/>
      <c r="UQU79" s="26"/>
      <c r="UQV79" s="26"/>
      <c r="UQW79" s="26"/>
      <c r="UQX79" s="26"/>
      <c r="UQY79" s="26"/>
      <c r="UQZ79" s="26"/>
      <c r="URA79" s="26"/>
      <c r="URB79" s="26"/>
      <c r="URC79" s="26"/>
      <c r="URD79" s="26"/>
      <c r="URE79" s="26"/>
      <c r="URF79" s="26"/>
      <c r="URG79" s="26"/>
      <c r="URH79" s="26"/>
      <c r="URI79" s="26"/>
      <c r="URJ79" s="26"/>
      <c r="URK79" s="26"/>
      <c r="URL79" s="26"/>
      <c r="URM79" s="26"/>
      <c r="URN79" s="26"/>
      <c r="URO79" s="26"/>
      <c r="URP79" s="26"/>
      <c r="URQ79" s="26"/>
      <c r="URR79" s="26"/>
      <c r="URS79" s="26"/>
      <c r="URT79" s="26"/>
      <c r="URU79" s="26"/>
      <c r="URV79" s="26"/>
      <c r="URW79" s="26"/>
      <c r="URX79" s="26"/>
      <c r="URY79" s="26"/>
      <c r="URZ79" s="26"/>
      <c r="USA79" s="26"/>
      <c r="USB79" s="26"/>
      <c r="USC79" s="26"/>
      <c r="USD79" s="26"/>
      <c r="USE79" s="26"/>
      <c r="USF79" s="26"/>
      <c r="USG79" s="26"/>
      <c r="USH79" s="26"/>
      <c r="USI79" s="26"/>
      <c r="USJ79" s="26"/>
      <c r="USK79" s="26"/>
      <c r="USL79" s="26"/>
      <c r="USM79" s="26"/>
      <c r="USN79" s="26"/>
      <c r="USO79" s="26"/>
      <c r="USP79" s="26"/>
      <c r="USQ79" s="26"/>
      <c r="USR79" s="26"/>
      <c r="USS79" s="26"/>
      <c r="UST79" s="26"/>
      <c r="USU79" s="26"/>
      <c r="USV79" s="26"/>
      <c r="USW79" s="26"/>
      <c r="USX79" s="26"/>
      <c r="USY79" s="26"/>
      <c r="USZ79" s="26"/>
      <c r="UTA79" s="26"/>
      <c r="UTB79" s="26"/>
      <c r="UTC79" s="26"/>
      <c r="UTD79" s="26"/>
      <c r="UTE79" s="26"/>
      <c r="UTF79" s="26"/>
      <c r="UTG79" s="26"/>
      <c r="UTH79" s="26"/>
      <c r="UTI79" s="26"/>
      <c r="UTJ79" s="26"/>
      <c r="UTK79" s="26"/>
      <c r="UTL79" s="26"/>
      <c r="UTM79" s="26"/>
      <c r="UTN79" s="26"/>
      <c r="UTO79" s="26"/>
      <c r="UTP79" s="26"/>
      <c r="UTQ79" s="26"/>
      <c r="UTR79" s="26"/>
      <c r="UTS79" s="26"/>
      <c r="UTT79" s="26"/>
      <c r="UTU79" s="26"/>
      <c r="UTV79" s="26"/>
      <c r="UTW79" s="26"/>
      <c r="UTX79" s="26"/>
      <c r="UTY79" s="26"/>
      <c r="UTZ79" s="26"/>
      <c r="UUA79" s="26"/>
      <c r="UUB79" s="26"/>
      <c r="UUC79" s="26"/>
      <c r="UUD79" s="26"/>
      <c r="UUE79" s="26"/>
      <c r="UUF79" s="26"/>
      <c r="UUG79" s="26"/>
      <c r="UUH79" s="26"/>
      <c r="UUI79" s="26"/>
      <c r="UUJ79" s="26"/>
      <c r="UUK79" s="26"/>
      <c r="UUL79" s="26"/>
      <c r="UUM79" s="26"/>
      <c r="UUN79" s="26"/>
      <c r="UUO79" s="26"/>
      <c r="UUP79" s="26"/>
      <c r="UUQ79" s="26"/>
      <c r="UUR79" s="26"/>
      <c r="UUS79" s="26"/>
      <c r="UUT79" s="26"/>
      <c r="UUU79" s="26"/>
      <c r="UUV79" s="26"/>
      <c r="UUW79" s="26"/>
      <c r="UUX79" s="26"/>
      <c r="UUY79" s="26"/>
      <c r="UUZ79" s="26"/>
      <c r="UVA79" s="26"/>
      <c r="UVB79" s="26"/>
      <c r="UVC79" s="26"/>
      <c r="UVD79" s="26"/>
      <c r="UVE79" s="26"/>
      <c r="UVF79" s="26"/>
      <c r="UVG79" s="26"/>
      <c r="UVH79" s="26"/>
      <c r="UVI79" s="26"/>
      <c r="UVJ79" s="26"/>
      <c r="UVK79" s="26"/>
      <c r="UVL79" s="26"/>
      <c r="UVM79" s="26"/>
      <c r="UVN79" s="26"/>
      <c r="UVO79" s="26"/>
      <c r="UVP79" s="26"/>
      <c r="UVQ79" s="26"/>
      <c r="UVR79" s="26"/>
      <c r="UVS79" s="26"/>
      <c r="UVT79" s="26"/>
      <c r="UVU79" s="26"/>
      <c r="UVV79" s="26"/>
      <c r="UVW79" s="26"/>
      <c r="UVX79" s="26"/>
      <c r="UVY79" s="26"/>
      <c r="UVZ79" s="26"/>
      <c r="UWA79" s="26"/>
      <c r="UWB79" s="26"/>
      <c r="UWC79" s="26"/>
      <c r="UWD79" s="26"/>
      <c r="UWE79" s="26"/>
      <c r="UWF79" s="26"/>
      <c r="UWG79" s="26"/>
      <c r="UWH79" s="26"/>
      <c r="UWI79" s="26"/>
      <c r="UWJ79" s="26"/>
      <c r="UWK79" s="26"/>
      <c r="UWL79" s="26"/>
      <c r="UWM79" s="26"/>
      <c r="UWN79" s="26"/>
      <c r="UWO79" s="26"/>
      <c r="UWP79" s="26"/>
      <c r="UWQ79" s="26"/>
      <c r="UWR79" s="26"/>
      <c r="UWS79" s="26"/>
      <c r="UWT79" s="26"/>
      <c r="UWU79" s="26"/>
      <c r="UWV79" s="26"/>
      <c r="UWW79" s="26"/>
      <c r="UWX79" s="26"/>
      <c r="UWY79" s="26"/>
      <c r="UWZ79" s="26"/>
      <c r="UXA79" s="26"/>
      <c r="UXB79" s="26"/>
      <c r="UXC79" s="26"/>
      <c r="UXD79" s="26"/>
      <c r="UXE79" s="26"/>
      <c r="UXF79" s="26"/>
      <c r="UXG79" s="26"/>
      <c r="UXH79" s="26"/>
      <c r="UXI79" s="26"/>
      <c r="UXJ79" s="26"/>
      <c r="UXK79" s="26"/>
      <c r="UXL79" s="26"/>
      <c r="UXM79" s="26"/>
      <c r="UXN79" s="26"/>
      <c r="UXO79" s="26"/>
      <c r="UXP79" s="26"/>
      <c r="UXQ79" s="26"/>
      <c r="UXR79" s="26"/>
      <c r="UXS79" s="26"/>
      <c r="UXT79" s="26"/>
      <c r="UXU79" s="26"/>
      <c r="UXV79" s="26"/>
      <c r="UXW79" s="26"/>
      <c r="UXX79" s="26"/>
      <c r="UXY79" s="26"/>
      <c r="UXZ79" s="26"/>
      <c r="UYA79" s="26"/>
      <c r="UYB79" s="26"/>
      <c r="UYC79" s="26"/>
      <c r="UYD79" s="26"/>
      <c r="UYE79" s="26"/>
      <c r="UYF79" s="26"/>
      <c r="UYG79" s="26"/>
      <c r="UYH79" s="26"/>
      <c r="UYI79" s="26"/>
      <c r="UYJ79" s="26"/>
      <c r="UYK79" s="26"/>
      <c r="UYL79" s="26"/>
      <c r="UYM79" s="26"/>
      <c r="UYN79" s="26"/>
      <c r="UYO79" s="26"/>
      <c r="UYP79" s="26"/>
      <c r="UYQ79" s="26"/>
      <c r="UYR79" s="26"/>
      <c r="UYS79" s="26"/>
      <c r="UYT79" s="26"/>
      <c r="UYU79" s="26"/>
      <c r="UYV79" s="26"/>
      <c r="UYW79" s="26"/>
      <c r="UYX79" s="26"/>
      <c r="UYY79" s="26"/>
      <c r="UYZ79" s="26"/>
      <c r="UZA79" s="26"/>
      <c r="UZB79" s="26"/>
      <c r="UZC79" s="26"/>
      <c r="UZD79" s="26"/>
      <c r="UZE79" s="26"/>
      <c r="UZF79" s="26"/>
      <c r="UZG79" s="26"/>
      <c r="UZH79" s="26"/>
      <c r="UZI79" s="26"/>
      <c r="UZJ79" s="26"/>
      <c r="UZK79" s="26"/>
      <c r="UZL79" s="26"/>
      <c r="UZM79" s="26"/>
      <c r="UZN79" s="26"/>
      <c r="UZO79" s="26"/>
      <c r="UZP79" s="26"/>
      <c r="UZQ79" s="26"/>
      <c r="UZR79" s="26"/>
      <c r="UZS79" s="26"/>
      <c r="UZT79" s="26"/>
      <c r="UZU79" s="26"/>
      <c r="UZV79" s="26"/>
      <c r="UZW79" s="26"/>
      <c r="UZX79" s="26"/>
      <c r="UZY79" s="26"/>
      <c r="UZZ79" s="26"/>
      <c r="VAA79" s="26"/>
      <c r="VAB79" s="26"/>
      <c r="VAC79" s="26"/>
      <c r="VAD79" s="26"/>
      <c r="VAE79" s="26"/>
      <c r="VAF79" s="26"/>
      <c r="VAG79" s="26"/>
      <c r="VAH79" s="26"/>
      <c r="VAI79" s="26"/>
      <c r="VAJ79" s="26"/>
      <c r="VAK79" s="26"/>
      <c r="VAL79" s="26"/>
      <c r="VAM79" s="26"/>
      <c r="VAN79" s="26"/>
      <c r="VAO79" s="26"/>
      <c r="VAP79" s="26"/>
      <c r="VAQ79" s="26"/>
      <c r="VAR79" s="26"/>
      <c r="VAS79" s="26"/>
      <c r="VAT79" s="26"/>
      <c r="VAU79" s="26"/>
      <c r="VAV79" s="26"/>
      <c r="VAW79" s="26"/>
      <c r="VAX79" s="26"/>
      <c r="VAY79" s="26"/>
      <c r="VAZ79" s="26"/>
      <c r="VBA79" s="26"/>
      <c r="VBB79" s="26"/>
      <c r="VBC79" s="26"/>
      <c r="VBD79" s="26"/>
      <c r="VBE79" s="26"/>
      <c r="VBF79" s="26"/>
      <c r="VBG79" s="26"/>
      <c r="VBH79" s="26"/>
      <c r="VBI79" s="26"/>
      <c r="VBJ79" s="26"/>
      <c r="VBK79" s="26"/>
      <c r="VBL79" s="26"/>
      <c r="VBM79" s="26"/>
      <c r="VBN79" s="26"/>
      <c r="VBO79" s="26"/>
      <c r="VBP79" s="26"/>
      <c r="VBQ79" s="26"/>
      <c r="VBR79" s="26"/>
      <c r="VBS79" s="26"/>
      <c r="VBT79" s="26"/>
      <c r="VBU79" s="26"/>
      <c r="VBV79" s="26"/>
      <c r="VBW79" s="26"/>
      <c r="VBX79" s="26"/>
      <c r="VBY79" s="26"/>
      <c r="VBZ79" s="26"/>
      <c r="VCA79" s="26"/>
      <c r="VCB79" s="26"/>
      <c r="VCC79" s="26"/>
      <c r="VCD79" s="26"/>
      <c r="VCE79" s="26"/>
      <c r="VCF79" s="26"/>
      <c r="VCG79" s="26"/>
      <c r="VCH79" s="26"/>
      <c r="VCI79" s="26"/>
      <c r="VCJ79" s="26"/>
      <c r="VCK79" s="26"/>
      <c r="VCL79" s="26"/>
      <c r="VCM79" s="26"/>
      <c r="VCN79" s="26"/>
      <c r="VCO79" s="26"/>
      <c r="VCP79" s="26"/>
      <c r="VCQ79" s="26"/>
      <c r="VCR79" s="26"/>
      <c r="VCS79" s="26"/>
      <c r="VCT79" s="26"/>
      <c r="VCU79" s="26"/>
      <c r="VCV79" s="26"/>
      <c r="VCW79" s="26"/>
      <c r="VCX79" s="26"/>
      <c r="VCY79" s="26"/>
      <c r="VCZ79" s="26"/>
      <c r="VDA79" s="26"/>
      <c r="VDB79" s="26"/>
      <c r="VDC79" s="26"/>
      <c r="VDD79" s="26"/>
      <c r="VDE79" s="26"/>
      <c r="VDF79" s="26"/>
      <c r="VDG79" s="26"/>
      <c r="VDH79" s="26"/>
      <c r="VDI79" s="26"/>
      <c r="VDJ79" s="26"/>
      <c r="VDK79" s="26"/>
      <c r="VDL79" s="26"/>
      <c r="VDM79" s="26"/>
      <c r="VDN79" s="26"/>
      <c r="VDO79" s="26"/>
      <c r="VDP79" s="26"/>
      <c r="VDQ79" s="26"/>
      <c r="VDR79" s="26"/>
      <c r="VDS79" s="26"/>
      <c r="VDT79" s="26"/>
      <c r="VDU79" s="26"/>
      <c r="VDV79" s="26"/>
      <c r="VDW79" s="26"/>
      <c r="VDX79" s="26"/>
      <c r="VDY79" s="26"/>
      <c r="VDZ79" s="26"/>
      <c r="VEA79" s="26"/>
      <c r="VEB79" s="26"/>
      <c r="VEC79" s="26"/>
      <c r="VED79" s="26"/>
      <c r="VEE79" s="26"/>
      <c r="VEF79" s="26"/>
      <c r="VEG79" s="26"/>
      <c r="VEH79" s="26"/>
      <c r="VEI79" s="26"/>
      <c r="VEJ79" s="26"/>
      <c r="VEK79" s="26"/>
      <c r="VEL79" s="26"/>
      <c r="VEM79" s="26"/>
      <c r="VEN79" s="26"/>
      <c r="VEO79" s="26"/>
      <c r="VEP79" s="26"/>
      <c r="VEQ79" s="26"/>
      <c r="VER79" s="26"/>
      <c r="VES79" s="26"/>
      <c r="VET79" s="26"/>
      <c r="VEU79" s="26"/>
      <c r="VEV79" s="26"/>
      <c r="VEW79" s="26"/>
      <c r="VEX79" s="26"/>
      <c r="VEY79" s="26"/>
      <c r="VEZ79" s="26"/>
      <c r="VFA79" s="26"/>
      <c r="VFB79" s="26"/>
      <c r="VFC79" s="26"/>
      <c r="VFD79" s="26"/>
      <c r="VFE79" s="26"/>
      <c r="VFF79" s="26"/>
      <c r="VFG79" s="26"/>
      <c r="VFH79" s="26"/>
      <c r="VFI79" s="26"/>
      <c r="VFJ79" s="26"/>
      <c r="VFK79" s="26"/>
      <c r="VFL79" s="26"/>
      <c r="VFM79" s="26"/>
      <c r="VFN79" s="26"/>
      <c r="VFO79" s="26"/>
      <c r="VFP79" s="26"/>
      <c r="VFQ79" s="26"/>
      <c r="VFR79" s="26"/>
      <c r="VFS79" s="26"/>
      <c r="VFT79" s="26"/>
      <c r="VFU79" s="26"/>
      <c r="VFV79" s="26"/>
      <c r="VFW79" s="26"/>
      <c r="VFX79" s="26"/>
      <c r="VFY79" s="26"/>
      <c r="VFZ79" s="26"/>
      <c r="VGA79" s="26"/>
      <c r="VGB79" s="26"/>
      <c r="VGC79" s="26"/>
      <c r="VGD79" s="26"/>
      <c r="VGE79" s="26"/>
      <c r="VGF79" s="26"/>
      <c r="VGG79" s="26"/>
      <c r="VGH79" s="26"/>
      <c r="VGI79" s="26"/>
      <c r="VGJ79" s="26"/>
      <c r="VGK79" s="26"/>
      <c r="VGL79" s="26"/>
      <c r="VGM79" s="26"/>
      <c r="VGN79" s="26"/>
      <c r="VGO79" s="26"/>
      <c r="VGP79" s="26"/>
      <c r="VGQ79" s="26"/>
      <c r="VGR79" s="26"/>
      <c r="VGS79" s="26"/>
      <c r="VGT79" s="26"/>
      <c r="VGU79" s="26"/>
      <c r="VGV79" s="26"/>
      <c r="VGW79" s="26"/>
      <c r="VGX79" s="26"/>
      <c r="VGY79" s="26"/>
      <c r="VGZ79" s="26"/>
      <c r="VHA79" s="26"/>
      <c r="VHB79" s="26"/>
      <c r="VHC79" s="26"/>
      <c r="VHD79" s="26"/>
      <c r="VHE79" s="26"/>
      <c r="VHF79" s="26"/>
      <c r="VHG79" s="26"/>
      <c r="VHH79" s="26"/>
      <c r="VHI79" s="26"/>
      <c r="VHJ79" s="26"/>
      <c r="VHK79" s="26"/>
      <c r="VHL79" s="26"/>
      <c r="VHM79" s="26"/>
      <c r="VHN79" s="26"/>
      <c r="VHO79" s="26"/>
      <c r="VHP79" s="26"/>
      <c r="VHQ79" s="26"/>
      <c r="VHR79" s="26"/>
      <c r="VHS79" s="26"/>
      <c r="VHT79" s="26"/>
      <c r="VHU79" s="26"/>
      <c r="VHV79" s="26"/>
      <c r="VHW79" s="26"/>
      <c r="VHX79" s="26"/>
      <c r="VHY79" s="26"/>
      <c r="VHZ79" s="26"/>
      <c r="VIA79" s="26"/>
      <c r="VIB79" s="26"/>
      <c r="VIC79" s="26"/>
      <c r="VID79" s="26"/>
      <c r="VIE79" s="26"/>
      <c r="VIF79" s="26"/>
      <c r="VIG79" s="26"/>
      <c r="VIH79" s="26"/>
      <c r="VII79" s="26"/>
      <c r="VIJ79" s="26"/>
      <c r="VIK79" s="26"/>
      <c r="VIL79" s="26"/>
      <c r="VIM79" s="26"/>
      <c r="VIN79" s="26"/>
      <c r="VIO79" s="26"/>
      <c r="VIP79" s="26"/>
      <c r="VIQ79" s="26"/>
      <c r="VIR79" s="26"/>
      <c r="VIS79" s="26"/>
      <c r="VIT79" s="26"/>
      <c r="VIU79" s="26"/>
      <c r="VIV79" s="26"/>
      <c r="VIW79" s="26"/>
      <c r="VIX79" s="26"/>
      <c r="VIY79" s="26"/>
      <c r="VIZ79" s="26"/>
      <c r="VJA79" s="26"/>
      <c r="VJB79" s="26"/>
      <c r="VJC79" s="26"/>
      <c r="VJD79" s="26"/>
      <c r="VJE79" s="26"/>
      <c r="VJF79" s="26"/>
      <c r="VJG79" s="26"/>
      <c r="VJH79" s="26"/>
      <c r="VJI79" s="26"/>
      <c r="VJJ79" s="26"/>
      <c r="VJK79" s="26"/>
      <c r="VJL79" s="26"/>
      <c r="VJM79" s="26"/>
      <c r="VJN79" s="26"/>
      <c r="VJO79" s="26"/>
      <c r="VJP79" s="26"/>
      <c r="VJQ79" s="26"/>
      <c r="VJR79" s="26"/>
      <c r="VJS79" s="26"/>
      <c r="VJT79" s="26"/>
      <c r="VJU79" s="26"/>
      <c r="VJV79" s="26"/>
      <c r="VJW79" s="26"/>
      <c r="VJX79" s="26"/>
      <c r="VJY79" s="26"/>
      <c r="VJZ79" s="26"/>
      <c r="VKA79" s="26"/>
      <c r="VKB79" s="26"/>
      <c r="VKC79" s="26"/>
      <c r="VKD79" s="26"/>
      <c r="VKE79" s="26"/>
      <c r="VKF79" s="26"/>
      <c r="VKG79" s="26"/>
      <c r="VKH79" s="26"/>
      <c r="VKI79" s="26"/>
      <c r="VKJ79" s="26"/>
      <c r="VKK79" s="26"/>
      <c r="VKL79" s="26"/>
      <c r="VKM79" s="26"/>
      <c r="VKN79" s="26"/>
      <c r="VKO79" s="26"/>
      <c r="VKP79" s="26"/>
      <c r="VKQ79" s="26"/>
      <c r="VKR79" s="26"/>
      <c r="VKS79" s="26"/>
      <c r="VKT79" s="26"/>
      <c r="VKU79" s="26"/>
      <c r="VKV79" s="26"/>
      <c r="VKW79" s="26"/>
      <c r="VKX79" s="26"/>
      <c r="VKY79" s="26"/>
      <c r="VKZ79" s="26"/>
      <c r="VLA79" s="26"/>
      <c r="VLB79" s="26"/>
      <c r="VLC79" s="26"/>
      <c r="VLD79" s="26"/>
      <c r="VLE79" s="26"/>
      <c r="VLF79" s="26"/>
      <c r="VLG79" s="26"/>
      <c r="VLH79" s="26"/>
      <c r="VLI79" s="26"/>
      <c r="VLJ79" s="26"/>
      <c r="VLK79" s="26"/>
      <c r="VLL79" s="26"/>
      <c r="VLM79" s="26"/>
      <c r="VLN79" s="26"/>
      <c r="VLO79" s="26"/>
      <c r="VLP79" s="26"/>
      <c r="VLQ79" s="26"/>
      <c r="VLR79" s="26"/>
      <c r="VLS79" s="26"/>
      <c r="VLT79" s="26"/>
      <c r="VLU79" s="26"/>
      <c r="VLV79" s="26"/>
      <c r="VLW79" s="26"/>
      <c r="VLX79" s="26"/>
      <c r="VLY79" s="26"/>
      <c r="VLZ79" s="26"/>
      <c r="VMA79" s="26"/>
      <c r="VMB79" s="26"/>
      <c r="VMC79" s="26"/>
      <c r="VMD79" s="26"/>
      <c r="VME79" s="26"/>
      <c r="VMF79" s="26"/>
      <c r="VMG79" s="26"/>
      <c r="VMH79" s="26"/>
      <c r="VMI79" s="26"/>
      <c r="VMJ79" s="26"/>
      <c r="VMK79" s="26"/>
      <c r="VML79" s="26"/>
      <c r="VMM79" s="26"/>
      <c r="VMN79" s="26"/>
      <c r="VMO79" s="26"/>
      <c r="VMP79" s="26"/>
      <c r="VMQ79" s="26"/>
      <c r="VMR79" s="26"/>
      <c r="VMS79" s="26"/>
      <c r="VMT79" s="26"/>
      <c r="VMU79" s="26"/>
      <c r="VMV79" s="26"/>
      <c r="VMW79" s="26"/>
      <c r="VMX79" s="26"/>
      <c r="VMY79" s="26"/>
      <c r="VMZ79" s="26"/>
      <c r="VNA79" s="26"/>
      <c r="VNB79" s="26"/>
      <c r="VNC79" s="26"/>
      <c r="VND79" s="26"/>
      <c r="VNE79" s="26"/>
      <c r="VNF79" s="26"/>
      <c r="VNG79" s="26"/>
      <c r="VNH79" s="26"/>
      <c r="VNI79" s="26"/>
      <c r="VNJ79" s="26"/>
      <c r="VNK79" s="26"/>
      <c r="VNL79" s="26"/>
      <c r="VNM79" s="26"/>
      <c r="VNN79" s="26"/>
      <c r="VNO79" s="26"/>
      <c r="VNP79" s="26"/>
      <c r="VNQ79" s="26"/>
      <c r="VNR79" s="26"/>
      <c r="VNS79" s="26"/>
      <c r="VNT79" s="26"/>
      <c r="VNU79" s="26"/>
      <c r="VNV79" s="26"/>
      <c r="VNW79" s="26"/>
      <c r="VNX79" s="26"/>
      <c r="VNY79" s="26"/>
      <c r="VNZ79" s="26"/>
      <c r="VOA79" s="26"/>
      <c r="VOB79" s="26"/>
      <c r="VOC79" s="26"/>
      <c r="VOD79" s="26"/>
      <c r="VOE79" s="26"/>
      <c r="VOF79" s="26"/>
      <c r="VOG79" s="26"/>
      <c r="VOH79" s="26"/>
      <c r="VOI79" s="26"/>
      <c r="VOJ79" s="26"/>
      <c r="VOK79" s="26"/>
      <c r="VOL79" s="26"/>
      <c r="VOM79" s="26"/>
      <c r="VON79" s="26"/>
      <c r="VOO79" s="26"/>
      <c r="VOP79" s="26"/>
      <c r="VOQ79" s="26"/>
      <c r="VOR79" s="26"/>
      <c r="VOS79" s="26"/>
      <c r="VOT79" s="26"/>
      <c r="VOU79" s="26"/>
      <c r="VOV79" s="26"/>
      <c r="VOW79" s="26"/>
      <c r="VOX79" s="26"/>
      <c r="VOY79" s="26"/>
      <c r="VOZ79" s="26"/>
      <c r="VPA79" s="26"/>
      <c r="VPB79" s="26"/>
      <c r="VPC79" s="26"/>
      <c r="VPD79" s="26"/>
      <c r="VPE79" s="26"/>
      <c r="VPF79" s="26"/>
      <c r="VPG79" s="26"/>
      <c r="VPH79" s="26"/>
      <c r="VPI79" s="26"/>
      <c r="VPJ79" s="26"/>
      <c r="VPK79" s="26"/>
      <c r="VPL79" s="26"/>
      <c r="VPM79" s="26"/>
      <c r="VPN79" s="26"/>
      <c r="VPO79" s="26"/>
      <c r="VPP79" s="26"/>
      <c r="VPQ79" s="26"/>
      <c r="VPR79" s="26"/>
      <c r="VPS79" s="26"/>
      <c r="VPT79" s="26"/>
      <c r="VPU79" s="26"/>
      <c r="VPV79" s="26"/>
      <c r="VPW79" s="26"/>
      <c r="VPX79" s="26"/>
      <c r="VPY79" s="26"/>
      <c r="VPZ79" s="26"/>
      <c r="VQA79" s="26"/>
      <c r="VQB79" s="26"/>
      <c r="VQC79" s="26"/>
      <c r="VQD79" s="26"/>
      <c r="VQE79" s="26"/>
      <c r="VQF79" s="26"/>
      <c r="VQG79" s="26"/>
      <c r="VQH79" s="26"/>
      <c r="VQI79" s="26"/>
      <c r="VQJ79" s="26"/>
      <c r="VQK79" s="26"/>
      <c r="VQL79" s="26"/>
      <c r="VQM79" s="26"/>
      <c r="VQN79" s="26"/>
      <c r="VQO79" s="26"/>
      <c r="VQP79" s="26"/>
      <c r="VQQ79" s="26"/>
      <c r="VQR79" s="26"/>
      <c r="VQS79" s="26"/>
      <c r="VQT79" s="26"/>
      <c r="VQU79" s="26"/>
      <c r="VQV79" s="26"/>
      <c r="VQW79" s="26"/>
      <c r="VQX79" s="26"/>
      <c r="VQY79" s="26"/>
      <c r="VQZ79" s="26"/>
      <c r="VRA79" s="26"/>
      <c r="VRB79" s="26"/>
      <c r="VRC79" s="26"/>
      <c r="VRD79" s="26"/>
      <c r="VRE79" s="26"/>
      <c r="VRF79" s="26"/>
      <c r="VRG79" s="26"/>
      <c r="VRH79" s="26"/>
      <c r="VRI79" s="26"/>
      <c r="VRJ79" s="26"/>
      <c r="VRK79" s="26"/>
      <c r="VRL79" s="26"/>
      <c r="VRM79" s="26"/>
      <c r="VRN79" s="26"/>
      <c r="VRO79" s="26"/>
      <c r="VRP79" s="26"/>
      <c r="VRQ79" s="26"/>
      <c r="VRR79" s="26"/>
      <c r="VRS79" s="26"/>
      <c r="VRT79" s="26"/>
      <c r="VRU79" s="26"/>
      <c r="VRV79" s="26"/>
      <c r="VRW79" s="26"/>
      <c r="VRX79" s="26"/>
      <c r="VRY79" s="26"/>
      <c r="VRZ79" s="26"/>
      <c r="VSA79" s="26"/>
      <c r="VSB79" s="26"/>
      <c r="VSC79" s="26"/>
      <c r="VSD79" s="26"/>
      <c r="VSE79" s="26"/>
      <c r="VSF79" s="26"/>
      <c r="VSG79" s="26"/>
      <c r="VSH79" s="26"/>
      <c r="VSI79" s="26"/>
      <c r="VSJ79" s="26"/>
      <c r="VSK79" s="26"/>
      <c r="VSL79" s="26"/>
      <c r="VSM79" s="26"/>
      <c r="VSN79" s="26"/>
      <c r="VSO79" s="26"/>
      <c r="VSP79" s="26"/>
      <c r="VSQ79" s="26"/>
      <c r="VSR79" s="26"/>
      <c r="VSS79" s="26"/>
      <c r="VST79" s="26"/>
      <c r="VSU79" s="26"/>
      <c r="VSV79" s="26"/>
      <c r="VSW79" s="26"/>
      <c r="VSX79" s="26"/>
      <c r="VSY79" s="26"/>
      <c r="VSZ79" s="26"/>
      <c r="VTA79" s="26"/>
      <c r="VTB79" s="26"/>
      <c r="VTC79" s="26"/>
      <c r="VTD79" s="26"/>
      <c r="VTE79" s="26"/>
      <c r="VTF79" s="26"/>
      <c r="VTG79" s="26"/>
      <c r="VTH79" s="26"/>
      <c r="VTI79" s="26"/>
      <c r="VTJ79" s="26"/>
      <c r="VTK79" s="26"/>
      <c r="VTL79" s="26"/>
      <c r="VTM79" s="26"/>
      <c r="VTN79" s="26"/>
      <c r="VTO79" s="26"/>
      <c r="VTP79" s="26"/>
      <c r="VTQ79" s="26"/>
      <c r="VTR79" s="26"/>
      <c r="VTS79" s="26"/>
      <c r="VTT79" s="26"/>
      <c r="VTU79" s="26"/>
      <c r="VTV79" s="26"/>
      <c r="VTW79" s="26"/>
      <c r="VTX79" s="26"/>
      <c r="VTY79" s="26"/>
      <c r="VTZ79" s="26"/>
      <c r="VUA79" s="26"/>
      <c r="VUB79" s="26"/>
      <c r="VUC79" s="26"/>
      <c r="VUD79" s="26"/>
      <c r="VUE79" s="26"/>
      <c r="VUF79" s="26"/>
      <c r="VUG79" s="26"/>
      <c r="VUH79" s="26"/>
      <c r="VUI79" s="26"/>
      <c r="VUJ79" s="26"/>
      <c r="VUK79" s="26"/>
      <c r="VUL79" s="26"/>
      <c r="VUM79" s="26"/>
      <c r="VUN79" s="26"/>
      <c r="VUO79" s="26"/>
      <c r="VUP79" s="26"/>
      <c r="VUQ79" s="26"/>
      <c r="VUR79" s="26"/>
      <c r="VUS79" s="26"/>
      <c r="VUT79" s="26"/>
      <c r="VUU79" s="26"/>
      <c r="VUV79" s="26"/>
      <c r="VUW79" s="26"/>
      <c r="VUX79" s="26"/>
      <c r="VUY79" s="26"/>
      <c r="VUZ79" s="26"/>
      <c r="VVA79" s="26"/>
      <c r="VVB79" s="26"/>
      <c r="VVC79" s="26"/>
      <c r="VVD79" s="26"/>
      <c r="VVE79" s="26"/>
      <c r="VVF79" s="26"/>
      <c r="VVG79" s="26"/>
      <c r="VVH79" s="26"/>
      <c r="VVI79" s="26"/>
      <c r="VVJ79" s="26"/>
      <c r="VVK79" s="26"/>
      <c r="VVL79" s="26"/>
      <c r="VVM79" s="26"/>
      <c r="VVN79" s="26"/>
      <c r="VVO79" s="26"/>
      <c r="VVP79" s="26"/>
      <c r="VVQ79" s="26"/>
      <c r="VVR79" s="26"/>
      <c r="VVS79" s="26"/>
      <c r="VVT79" s="26"/>
      <c r="VVU79" s="26"/>
      <c r="VVV79" s="26"/>
      <c r="VVW79" s="26"/>
      <c r="VVX79" s="26"/>
      <c r="VVY79" s="26"/>
      <c r="VVZ79" s="26"/>
      <c r="VWA79" s="26"/>
      <c r="VWB79" s="26"/>
      <c r="VWC79" s="26"/>
      <c r="VWD79" s="26"/>
      <c r="VWE79" s="26"/>
      <c r="VWF79" s="26"/>
      <c r="VWG79" s="26"/>
      <c r="VWH79" s="26"/>
      <c r="VWI79" s="26"/>
      <c r="VWJ79" s="26"/>
      <c r="VWK79" s="26"/>
      <c r="VWL79" s="26"/>
      <c r="VWM79" s="26"/>
      <c r="VWN79" s="26"/>
      <c r="VWO79" s="26"/>
      <c r="VWP79" s="26"/>
      <c r="VWQ79" s="26"/>
      <c r="VWR79" s="26"/>
      <c r="VWS79" s="26"/>
      <c r="VWT79" s="26"/>
      <c r="VWU79" s="26"/>
      <c r="VWV79" s="26"/>
      <c r="VWW79" s="26"/>
      <c r="VWX79" s="26"/>
      <c r="VWY79" s="26"/>
      <c r="VWZ79" s="26"/>
      <c r="VXA79" s="26"/>
      <c r="VXB79" s="26"/>
      <c r="VXC79" s="26"/>
      <c r="VXD79" s="26"/>
      <c r="VXE79" s="26"/>
      <c r="VXF79" s="26"/>
      <c r="VXG79" s="26"/>
      <c r="VXH79" s="26"/>
      <c r="VXI79" s="26"/>
      <c r="VXJ79" s="26"/>
      <c r="VXK79" s="26"/>
      <c r="VXL79" s="26"/>
      <c r="VXM79" s="26"/>
      <c r="VXN79" s="26"/>
      <c r="VXO79" s="26"/>
      <c r="VXP79" s="26"/>
      <c r="VXQ79" s="26"/>
      <c r="VXR79" s="26"/>
      <c r="VXS79" s="26"/>
      <c r="VXT79" s="26"/>
      <c r="VXU79" s="26"/>
      <c r="VXV79" s="26"/>
      <c r="VXW79" s="26"/>
      <c r="VXX79" s="26"/>
      <c r="VXY79" s="26"/>
      <c r="VXZ79" s="26"/>
      <c r="VYA79" s="26"/>
      <c r="VYB79" s="26"/>
      <c r="VYC79" s="26"/>
      <c r="VYD79" s="26"/>
      <c r="VYE79" s="26"/>
      <c r="VYF79" s="26"/>
      <c r="VYG79" s="26"/>
      <c r="VYH79" s="26"/>
      <c r="VYI79" s="26"/>
      <c r="VYJ79" s="26"/>
      <c r="VYK79" s="26"/>
      <c r="VYL79" s="26"/>
      <c r="VYM79" s="26"/>
      <c r="VYN79" s="26"/>
      <c r="VYO79" s="26"/>
      <c r="VYP79" s="26"/>
      <c r="VYQ79" s="26"/>
      <c r="VYR79" s="26"/>
      <c r="VYS79" s="26"/>
      <c r="VYT79" s="26"/>
      <c r="VYU79" s="26"/>
      <c r="VYV79" s="26"/>
      <c r="VYW79" s="26"/>
      <c r="VYX79" s="26"/>
      <c r="VYY79" s="26"/>
      <c r="VYZ79" s="26"/>
      <c r="VZA79" s="26"/>
      <c r="VZB79" s="26"/>
      <c r="VZC79" s="26"/>
      <c r="VZD79" s="26"/>
      <c r="VZE79" s="26"/>
      <c r="VZF79" s="26"/>
      <c r="VZG79" s="26"/>
      <c r="VZH79" s="26"/>
      <c r="VZI79" s="26"/>
      <c r="VZJ79" s="26"/>
      <c r="VZK79" s="26"/>
      <c r="VZL79" s="26"/>
      <c r="VZM79" s="26"/>
      <c r="VZN79" s="26"/>
      <c r="VZO79" s="26"/>
      <c r="VZP79" s="26"/>
      <c r="VZQ79" s="26"/>
      <c r="VZR79" s="26"/>
      <c r="VZS79" s="26"/>
      <c r="VZT79" s="26"/>
      <c r="VZU79" s="26"/>
      <c r="VZV79" s="26"/>
      <c r="VZW79" s="26"/>
      <c r="VZX79" s="26"/>
      <c r="VZY79" s="26"/>
      <c r="VZZ79" s="26"/>
      <c r="WAA79" s="26"/>
      <c r="WAB79" s="26"/>
      <c r="WAC79" s="26"/>
      <c r="WAD79" s="26"/>
      <c r="WAE79" s="26"/>
      <c r="WAF79" s="26"/>
      <c r="WAG79" s="26"/>
      <c r="WAH79" s="26"/>
      <c r="WAI79" s="26"/>
      <c r="WAJ79" s="26"/>
      <c r="WAK79" s="26"/>
      <c r="WAL79" s="26"/>
      <c r="WAM79" s="26"/>
      <c r="WAN79" s="26"/>
      <c r="WAO79" s="26"/>
      <c r="WAP79" s="26"/>
      <c r="WAQ79" s="26"/>
      <c r="WAR79" s="26"/>
      <c r="WAS79" s="26"/>
      <c r="WAT79" s="26"/>
      <c r="WAU79" s="26"/>
      <c r="WAV79" s="26"/>
      <c r="WAW79" s="26"/>
      <c r="WAX79" s="26"/>
      <c r="WAY79" s="26"/>
      <c r="WAZ79" s="26"/>
      <c r="WBA79" s="26"/>
      <c r="WBB79" s="26"/>
      <c r="WBC79" s="26"/>
      <c r="WBD79" s="26"/>
      <c r="WBE79" s="26"/>
      <c r="WBF79" s="26"/>
      <c r="WBG79" s="26"/>
      <c r="WBH79" s="26"/>
      <c r="WBI79" s="26"/>
      <c r="WBJ79" s="26"/>
      <c r="WBK79" s="26"/>
      <c r="WBL79" s="26"/>
      <c r="WBM79" s="26"/>
      <c r="WBN79" s="26"/>
      <c r="WBO79" s="26"/>
      <c r="WBP79" s="26"/>
      <c r="WBQ79" s="26"/>
      <c r="WBR79" s="26"/>
      <c r="WBS79" s="26"/>
      <c r="WBT79" s="26"/>
      <c r="WBU79" s="26"/>
      <c r="WBV79" s="26"/>
      <c r="WBW79" s="26"/>
      <c r="WBX79" s="26"/>
      <c r="WBY79" s="26"/>
      <c r="WBZ79" s="26"/>
      <c r="WCA79" s="26"/>
      <c r="WCB79" s="26"/>
      <c r="WCC79" s="26"/>
      <c r="WCD79" s="26"/>
      <c r="WCE79" s="26"/>
      <c r="WCF79" s="26"/>
      <c r="WCG79" s="26"/>
      <c r="WCH79" s="26"/>
      <c r="WCI79" s="26"/>
      <c r="WCJ79" s="26"/>
      <c r="WCK79" s="26"/>
      <c r="WCL79" s="26"/>
      <c r="WCM79" s="26"/>
      <c r="WCN79" s="26"/>
      <c r="WCO79" s="26"/>
      <c r="WCP79" s="26"/>
      <c r="WCQ79" s="26"/>
      <c r="WCR79" s="26"/>
      <c r="WCS79" s="26"/>
      <c r="WCT79" s="26"/>
      <c r="WCU79" s="26"/>
      <c r="WCV79" s="26"/>
      <c r="WCW79" s="26"/>
      <c r="WCX79" s="26"/>
      <c r="WCY79" s="26"/>
      <c r="WCZ79" s="26"/>
      <c r="WDA79" s="26"/>
      <c r="WDB79" s="26"/>
      <c r="WDC79" s="26"/>
      <c r="WDD79" s="26"/>
      <c r="WDE79" s="26"/>
      <c r="WDF79" s="26"/>
      <c r="WDG79" s="26"/>
      <c r="WDH79" s="26"/>
      <c r="WDI79" s="26"/>
      <c r="WDJ79" s="26"/>
      <c r="WDK79" s="26"/>
      <c r="WDL79" s="26"/>
      <c r="WDM79" s="26"/>
      <c r="WDN79" s="26"/>
      <c r="WDO79" s="26"/>
      <c r="WDP79" s="26"/>
      <c r="WDQ79" s="26"/>
      <c r="WDR79" s="26"/>
      <c r="WDS79" s="26"/>
      <c r="WDT79" s="26"/>
      <c r="WDU79" s="26"/>
      <c r="WDV79" s="26"/>
      <c r="WDW79" s="26"/>
      <c r="WDX79" s="26"/>
      <c r="WDY79" s="26"/>
      <c r="WDZ79" s="26"/>
      <c r="WEA79" s="26"/>
      <c r="WEB79" s="26"/>
      <c r="WEC79" s="26"/>
      <c r="WED79" s="26"/>
      <c r="WEE79" s="26"/>
      <c r="WEF79" s="26"/>
      <c r="WEG79" s="26"/>
      <c r="WEH79" s="26"/>
      <c r="WEI79" s="26"/>
      <c r="WEJ79" s="26"/>
      <c r="WEK79" s="26"/>
      <c r="WEL79" s="26"/>
      <c r="WEM79" s="26"/>
      <c r="WEN79" s="26"/>
      <c r="WEO79" s="26"/>
      <c r="WEP79" s="26"/>
      <c r="WEQ79" s="26"/>
      <c r="WER79" s="26"/>
      <c r="WES79" s="26"/>
      <c r="WET79" s="26"/>
      <c r="WEU79" s="26"/>
      <c r="WEV79" s="26"/>
      <c r="WEW79" s="26"/>
      <c r="WEX79" s="26"/>
      <c r="WEY79" s="26"/>
      <c r="WEZ79" s="26"/>
      <c r="WFA79" s="26"/>
      <c r="WFB79" s="26"/>
      <c r="WFC79" s="26"/>
      <c r="WFD79" s="26"/>
      <c r="WFE79" s="26"/>
      <c r="WFF79" s="26"/>
      <c r="WFG79" s="26"/>
      <c r="WFH79" s="26"/>
      <c r="WFI79" s="26"/>
      <c r="WFJ79" s="26"/>
      <c r="WFK79" s="26"/>
      <c r="WFL79" s="26"/>
      <c r="WFM79" s="26"/>
      <c r="WFN79" s="26"/>
      <c r="WFO79" s="26"/>
      <c r="WFP79" s="26"/>
      <c r="WFQ79" s="26"/>
      <c r="WFR79" s="26"/>
      <c r="WFS79" s="26"/>
      <c r="WFT79" s="26"/>
      <c r="WFU79" s="26"/>
      <c r="WFV79" s="26"/>
      <c r="WFW79" s="26"/>
      <c r="WFX79" s="26"/>
      <c r="WFY79" s="26"/>
      <c r="WFZ79" s="26"/>
      <c r="WGA79" s="26"/>
      <c r="WGB79" s="26"/>
      <c r="WGC79" s="26"/>
      <c r="WGD79" s="26"/>
      <c r="WGE79" s="26"/>
      <c r="WGF79" s="26"/>
      <c r="WGG79" s="26"/>
      <c r="WGH79" s="26"/>
      <c r="WGI79" s="26"/>
      <c r="WGJ79" s="26"/>
      <c r="WGK79" s="26"/>
      <c r="WGL79" s="26"/>
      <c r="WGM79" s="26"/>
      <c r="WGN79" s="26"/>
      <c r="WGO79" s="26"/>
      <c r="WGP79" s="26"/>
      <c r="WGQ79" s="26"/>
      <c r="WGR79" s="26"/>
      <c r="WGS79" s="26"/>
      <c r="WGT79" s="26"/>
      <c r="WGU79" s="26"/>
      <c r="WGV79" s="26"/>
      <c r="WGW79" s="26"/>
      <c r="WGX79" s="26"/>
      <c r="WGY79" s="26"/>
      <c r="WGZ79" s="26"/>
      <c r="WHA79" s="26"/>
      <c r="WHB79" s="26"/>
      <c r="WHC79" s="26"/>
      <c r="WHD79" s="26"/>
      <c r="WHE79" s="26"/>
      <c r="WHF79" s="26"/>
      <c r="WHG79" s="26"/>
      <c r="WHH79" s="26"/>
      <c r="WHI79" s="26"/>
      <c r="WHJ79" s="26"/>
      <c r="WHK79" s="26"/>
      <c r="WHL79" s="26"/>
      <c r="WHM79" s="26"/>
      <c r="WHN79" s="26"/>
      <c r="WHO79" s="26"/>
      <c r="WHP79" s="26"/>
      <c r="WHQ79" s="26"/>
      <c r="WHR79" s="26"/>
      <c r="WHS79" s="26"/>
      <c r="WHT79" s="26"/>
      <c r="WHU79" s="26"/>
      <c r="WHV79" s="26"/>
      <c r="WHW79" s="26"/>
      <c r="WHX79" s="26"/>
      <c r="WHY79" s="26"/>
      <c r="WHZ79" s="26"/>
      <c r="WIA79" s="26"/>
      <c r="WIB79" s="26"/>
      <c r="WIC79" s="26"/>
      <c r="WID79" s="26"/>
      <c r="WIE79" s="26"/>
      <c r="WIF79" s="26"/>
      <c r="WIG79" s="26"/>
      <c r="WIH79" s="26"/>
      <c r="WII79" s="26"/>
      <c r="WIJ79" s="26"/>
      <c r="WIK79" s="26"/>
      <c r="WIL79" s="26"/>
      <c r="WIM79" s="26"/>
      <c r="WIN79" s="26"/>
      <c r="WIO79" s="26"/>
      <c r="WIP79" s="26"/>
      <c r="WIQ79" s="26"/>
      <c r="WIR79" s="26"/>
      <c r="WIS79" s="26"/>
      <c r="WIT79" s="26"/>
      <c r="WIU79" s="26"/>
      <c r="WIV79" s="26"/>
      <c r="WIW79" s="26"/>
      <c r="WIX79" s="26"/>
      <c r="WIY79" s="26"/>
      <c r="WIZ79" s="26"/>
      <c r="WJA79" s="26"/>
      <c r="WJB79" s="26"/>
      <c r="WJC79" s="26"/>
      <c r="WJD79" s="26"/>
      <c r="WJE79" s="26"/>
      <c r="WJF79" s="26"/>
      <c r="WJG79" s="26"/>
      <c r="WJH79" s="26"/>
      <c r="WJI79" s="26"/>
      <c r="WJJ79" s="26"/>
      <c r="WJK79" s="26"/>
      <c r="WJL79" s="26"/>
      <c r="WJM79" s="26"/>
      <c r="WJN79" s="26"/>
      <c r="WJO79" s="26"/>
      <c r="WJP79" s="26"/>
      <c r="WJQ79" s="26"/>
      <c r="WJR79" s="26"/>
      <c r="WJS79" s="26"/>
      <c r="WJT79" s="26"/>
      <c r="WJU79" s="26"/>
      <c r="WJV79" s="26"/>
      <c r="WJW79" s="26"/>
      <c r="WJX79" s="26"/>
      <c r="WJY79" s="26"/>
      <c r="WJZ79" s="26"/>
      <c r="WKA79" s="26"/>
      <c r="WKB79" s="26"/>
      <c r="WKC79" s="26"/>
      <c r="WKD79" s="26"/>
      <c r="WKE79" s="26"/>
      <c r="WKF79" s="26"/>
      <c r="WKG79" s="26"/>
      <c r="WKH79" s="26"/>
      <c r="WKI79" s="26"/>
      <c r="WKJ79" s="26"/>
      <c r="WKK79" s="26"/>
      <c r="WKL79" s="26"/>
      <c r="WKM79" s="26"/>
      <c r="WKN79" s="26"/>
      <c r="WKO79" s="26"/>
      <c r="WKP79" s="26"/>
      <c r="WKQ79" s="26"/>
      <c r="WKR79" s="26"/>
      <c r="WKS79" s="26"/>
      <c r="WKT79" s="26"/>
      <c r="WKU79" s="26"/>
      <c r="WKV79" s="26"/>
      <c r="WKW79" s="26"/>
      <c r="WKX79" s="26"/>
      <c r="WKY79" s="26"/>
      <c r="WKZ79" s="26"/>
      <c r="WLA79" s="26"/>
      <c r="WLB79" s="26"/>
      <c r="WLC79" s="26"/>
      <c r="WLD79" s="26"/>
      <c r="WLE79" s="26"/>
      <c r="WLF79" s="26"/>
      <c r="WLG79" s="26"/>
      <c r="WLH79" s="26"/>
      <c r="WLI79" s="26"/>
      <c r="WLJ79" s="26"/>
      <c r="WLK79" s="26"/>
      <c r="WLL79" s="26"/>
      <c r="WLM79" s="26"/>
      <c r="WLN79" s="26"/>
      <c r="WLO79" s="26"/>
      <c r="WLP79" s="26"/>
      <c r="WLQ79" s="26"/>
      <c r="WLR79" s="26"/>
      <c r="WLS79" s="26"/>
      <c r="WLT79" s="26"/>
      <c r="WLU79" s="26"/>
      <c r="WLV79" s="26"/>
      <c r="WLW79" s="26"/>
      <c r="WLX79" s="26"/>
      <c r="WLY79" s="26"/>
      <c r="WLZ79" s="26"/>
      <c r="WMA79" s="26"/>
      <c r="WMB79" s="26"/>
      <c r="WMC79" s="26"/>
      <c r="WMD79" s="26"/>
      <c r="WME79" s="26"/>
      <c r="WMF79" s="26"/>
      <c r="WMG79" s="26"/>
      <c r="WMH79" s="26"/>
      <c r="WMI79" s="26"/>
      <c r="WMJ79" s="26"/>
      <c r="WMK79" s="26"/>
      <c r="WML79" s="26"/>
      <c r="WMM79" s="26"/>
      <c r="WMN79" s="26"/>
      <c r="WMO79" s="26"/>
      <c r="WMP79" s="26"/>
      <c r="WMQ79" s="26"/>
      <c r="WMR79" s="26"/>
      <c r="WMS79" s="26"/>
      <c r="WMT79" s="26"/>
      <c r="WMU79" s="26"/>
      <c r="WMV79" s="26"/>
      <c r="WMW79" s="26"/>
      <c r="WMX79" s="26"/>
      <c r="WMY79" s="26"/>
      <c r="WMZ79" s="26"/>
      <c r="WNA79" s="26"/>
      <c r="WNB79" s="26"/>
      <c r="WNC79" s="26"/>
      <c r="WND79" s="26"/>
      <c r="WNE79" s="26"/>
      <c r="WNF79" s="26"/>
      <c r="WNG79" s="26"/>
      <c r="WNH79" s="26"/>
      <c r="WNI79" s="26"/>
      <c r="WNJ79" s="26"/>
      <c r="WNK79" s="26"/>
      <c r="WNL79" s="26"/>
      <c r="WNM79" s="26"/>
      <c r="WNN79" s="26"/>
      <c r="WNO79" s="26"/>
      <c r="WNP79" s="26"/>
      <c r="WNQ79" s="26"/>
      <c r="WNR79" s="26"/>
      <c r="WNS79" s="26"/>
      <c r="WNT79" s="26"/>
      <c r="WNU79" s="26"/>
      <c r="WNV79" s="26"/>
      <c r="WNW79" s="26"/>
      <c r="WNX79" s="26"/>
      <c r="WNY79" s="26"/>
      <c r="WNZ79" s="26"/>
      <c r="WOA79" s="26"/>
      <c r="WOB79" s="26"/>
      <c r="WOC79" s="26"/>
      <c r="WOD79" s="26"/>
      <c r="WOE79" s="26"/>
      <c r="WOF79" s="26"/>
      <c r="WOG79" s="26"/>
      <c r="WOH79" s="26"/>
      <c r="WOI79" s="26"/>
      <c r="WOJ79" s="26"/>
      <c r="WOK79" s="26"/>
      <c r="WOL79" s="26"/>
      <c r="WOM79" s="26"/>
      <c r="WON79" s="26"/>
      <c r="WOO79" s="26"/>
      <c r="WOP79" s="26"/>
      <c r="WOQ79" s="26"/>
      <c r="WOR79" s="26"/>
      <c r="WOS79" s="26"/>
      <c r="WOT79" s="26"/>
      <c r="WOU79" s="26"/>
      <c r="WOV79" s="26"/>
      <c r="WOW79" s="26"/>
      <c r="WOX79" s="26"/>
      <c r="WOY79" s="26"/>
      <c r="WOZ79" s="26"/>
      <c r="WPA79" s="26"/>
      <c r="WPB79" s="26"/>
      <c r="WPC79" s="26"/>
      <c r="WPD79" s="26"/>
      <c r="WPE79" s="26"/>
      <c r="WPF79" s="26"/>
      <c r="WPG79" s="26"/>
      <c r="WPH79" s="26"/>
      <c r="WPI79" s="26"/>
      <c r="WPJ79" s="26"/>
      <c r="WPK79" s="26"/>
      <c r="WPL79" s="26"/>
      <c r="WPM79" s="26"/>
      <c r="WPN79" s="26"/>
      <c r="WPO79" s="26"/>
      <c r="WPP79" s="26"/>
      <c r="WPQ79" s="26"/>
      <c r="WPR79" s="26"/>
      <c r="WPS79" s="26"/>
      <c r="WPT79" s="26"/>
      <c r="WPU79" s="26"/>
      <c r="WPV79" s="26"/>
      <c r="WPW79" s="26"/>
      <c r="WPX79" s="26"/>
      <c r="WPY79" s="26"/>
      <c r="WPZ79" s="26"/>
      <c r="WQA79" s="26"/>
      <c r="WQB79" s="26"/>
      <c r="WQC79" s="26"/>
      <c r="WQD79" s="26"/>
      <c r="WQE79" s="26"/>
      <c r="WQF79" s="26"/>
      <c r="WQG79" s="26"/>
      <c r="WQH79" s="26"/>
      <c r="WQI79" s="26"/>
      <c r="WQJ79" s="26"/>
      <c r="WQK79" s="26"/>
      <c r="WQL79" s="26"/>
      <c r="WQM79" s="26"/>
      <c r="WQN79" s="26"/>
      <c r="WQO79" s="26"/>
      <c r="WQP79" s="26"/>
      <c r="WQQ79" s="26"/>
      <c r="WQR79" s="26"/>
      <c r="WQS79" s="26"/>
      <c r="WQT79" s="26"/>
      <c r="WQU79" s="26"/>
      <c r="WQV79" s="26"/>
      <c r="WQW79" s="26"/>
      <c r="WQX79" s="26"/>
      <c r="WQY79" s="26"/>
      <c r="WQZ79" s="26"/>
      <c r="WRA79" s="26"/>
      <c r="WRB79" s="26"/>
      <c r="WRC79" s="26"/>
      <c r="WRD79" s="26"/>
      <c r="WRE79" s="26"/>
      <c r="WRF79" s="26"/>
      <c r="WRG79" s="26"/>
      <c r="WRH79" s="26"/>
      <c r="WRI79" s="26"/>
      <c r="WRJ79" s="26"/>
      <c r="WRK79" s="26"/>
      <c r="WRL79" s="26"/>
      <c r="WRM79" s="26"/>
      <c r="WRN79" s="26"/>
      <c r="WRO79" s="26"/>
      <c r="WRP79" s="26"/>
      <c r="WRQ79" s="26"/>
      <c r="WRR79" s="26"/>
      <c r="WRS79" s="26"/>
      <c r="WRT79" s="26"/>
      <c r="WRU79" s="26"/>
      <c r="WRV79" s="26"/>
      <c r="WRW79" s="26"/>
      <c r="WRX79" s="26"/>
      <c r="WRY79" s="26"/>
      <c r="WRZ79" s="26"/>
      <c r="WSA79" s="26"/>
      <c r="WSB79" s="26"/>
      <c r="WSC79" s="26"/>
      <c r="WSD79" s="26"/>
      <c r="WSE79" s="26"/>
      <c r="WSF79" s="26"/>
      <c r="WSG79" s="26"/>
      <c r="WSH79" s="26"/>
      <c r="WSI79" s="26"/>
      <c r="WSJ79" s="26"/>
      <c r="WSK79" s="26"/>
      <c r="WSL79" s="26"/>
      <c r="WSM79" s="26"/>
      <c r="WSN79" s="26"/>
      <c r="WSO79" s="26"/>
      <c r="WSP79" s="26"/>
      <c r="WSQ79" s="26"/>
      <c r="WSR79" s="26"/>
      <c r="WSS79" s="26"/>
      <c r="WST79" s="26"/>
      <c r="WSU79" s="26"/>
      <c r="WSV79" s="26"/>
      <c r="WSW79" s="26"/>
      <c r="WSX79" s="26"/>
      <c r="WSY79" s="26"/>
      <c r="WSZ79" s="26"/>
      <c r="WTA79" s="26"/>
      <c r="WTB79" s="26"/>
      <c r="WTC79" s="26"/>
      <c r="WTD79" s="26"/>
      <c r="WTE79" s="26"/>
      <c r="WTF79" s="26"/>
      <c r="WTG79" s="26"/>
      <c r="WTH79" s="26"/>
      <c r="WTI79" s="26"/>
      <c r="WTJ79" s="26"/>
      <c r="WTK79" s="26"/>
      <c r="WTL79" s="26"/>
      <c r="WTM79" s="26"/>
      <c r="WTN79" s="26"/>
      <c r="WTO79" s="26"/>
      <c r="WTP79" s="26"/>
      <c r="WTQ79" s="26"/>
      <c r="WTR79" s="26"/>
      <c r="WTS79" s="26"/>
      <c r="WTT79" s="26"/>
      <c r="WTU79" s="26"/>
      <c r="WTV79" s="26"/>
      <c r="WTW79" s="26"/>
      <c r="WTX79" s="26"/>
      <c r="WTY79" s="26"/>
      <c r="WTZ79" s="26"/>
      <c r="WUA79" s="26"/>
      <c r="WUB79" s="26"/>
      <c r="WUC79" s="26"/>
      <c r="WUD79" s="26"/>
      <c r="WUE79" s="26"/>
      <c r="WUF79" s="26"/>
      <c r="WUG79" s="26"/>
      <c r="WUH79" s="26"/>
      <c r="WUI79" s="26"/>
      <c r="WUJ79" s="26"/>
      <c r="WUK79" s="26"/>
    </row>
    <row r="80" spans="1:16105" ht="33" x14ac:dyDescent="0.25">
      <c r="A80" s="229" t="s">
        <v>2</v>
      </c>
      <c r="B80" s="93" t="s">
        <v>3</v>
      </c>
      <c r="C80" s="101" t="s">
        <v>4</v>
      </c>
      <c r="D80" s="101" t="s">
        <v>5</v>
      </c>
      <c r="E80" s="101" t="s">
        <v>6</v>
      </c>
      <c r="F80" s="101" t="s">
        <v>7</v>
      </c>
      <c r="G80" s="230" t="s">
        <v>8</v>
      </c>
      <c r="H80" s="230"/>
      <c r="I80" s="230"/>
      <c r="J80" s="230"/>
      <c r="K80" s="230" t="s">
        <v>9</v>
      </c>
      <c r="L80" s="230"/>
      <c r="M80" s="230"/>
      <c r="N80" s="230"/>
      <c r="O80" s="230"/>
      <c r="P80" s="231" t="s">
        <v>10</v>
      </c>
    </row>
    <row r="81" spans="1:16" ht="33" x14ac:dyDescent="0.25">
      <c r="A81" s="229"/>
      <c r="B81" s="93" t="s">
        <v>68</v>
      </c>
      <c r="C81" s="93" t="s">
        <v>68</v>
      </c>
      <c r="D81" s="93" t="s">
        <v>68</v>
      </c>
      <c r="E81" s="93" t="s">
        <v>68</v>
      </c>
      <c r="F81" s="93" t="s">
        <v>68</v>
      </c>
      <c r="G81" s="100" t="s">
        <v>12</v>
      </c>
      <c r="H81" s="94" t="s">
        <v>13</v>
      </c>
      <c r="I81" s="94" t="s">
        <v>142</v>
      </c>
      <c r="J81" s="94" t="s">
        <v>15</v>
      </c>
      <c r="K81" s="94" t="s">
        <v>16</v>
      </c>
      <c r="L81" s="94" t="s">
        <v>17</v>
      </c>
      <c r="M81" s="94" t="s">
        <v>18</v>
      </c>
      <c r="N81" s="94" t="s">
        <v>19</v>
      </c>
      <c r="O81" s="94" t="s">
        <v>20</v>
      </c>
      <c r="P81" s="231"/>
    </row>
    <row r="82" spans="1:16" ht="33" customHeight="1" x14ac:dyDescent="0.25">
      <c r="A82" s="13" t="s">
        <v>149</v>
      </c>
      <c r="B82" s="78">
        <v>20</v>
      </c>
      <c r="C82" s="79">
        <v>0.45</v>
      </c>
      <c r="D82" s="79">
        <v>0.75</v>
      </c>
      <c r="E82" s="79">
        <v>8.9</v>
      </c>
      <c r="F82" s="79">
        <v>17</v>
      </c>
      <c r="G82" s="85">
        <v>2.78</v>
      </c>
      <c r="H82" s="14">
        <v>0.01</v>
      </c>
      <c r="I82" s="14">
        <v>0.01</v>
      </c>
      <c r="J82" s="14">
        <v>0</v>
      </c>
      <c r="K82" s="14">
        <v>11.64</v>
      </c>
      <c r="L82" s="14">
        <v>14.12</v>
      </c>
      <c r="M82" s="14">
        <v>6.72</v>
      </c>
      <c r="N82" s="14">
        <v>0.3</v>
      </c>
      <c r="O82" s="14">
        <v>70.23</v>
      </c>
      <c r="P82" s="120" t="s">
        <v>26</v>
      </c>
    </row>
    <row r="83" spans="1:16" ht="99" x14ac:dyDescent="0.25">
      <c r="A83" s="13" t="s">
        <v>150</v>
      </c>
      <c r="B83" s="78" t="s">
        <v>21</v>
      </c>
      <c r="C83" s="79">
        <v>2.3199999999999998</v>
      </c>
      <c r="D83" s="79">
        <v>2</v>
      </c>
      <c r="E83" s="79">
        <v>16.8</v>
      </c>
      <c r="F83" s="79">
        <v>96</v>
      </c>
      <c r="G83" s="85">
        <v>6.6</v>
      </c>
      <c r="H83" s="14">
        <v>0.02</v>
      </c>
      <c r="I83" s="14">
        <v>0.05</v>
      </c>
      <c r="J83" s="14">
        <v>0.02</v>
      </c>
      <c r="K83" s="14">
        <v>9.6</v>
      </c>
      <c r="L83" s="14">
        <v>22.8</v>
      </c>
      <c r="M83" s="14">
        <v>15.97</v>
      </c>
      <c r="N83" s="14">
        <v>0.64</v>
      </c>
      <c r="O83" s="14">
        <v>385</v>
      </c>
      <c r="P83" s="78">
        <v>140</v>
      </c>
    </row>
    <row r="84" spans="1:16" ht="61.15" customHeight="1" x14ac:dyDescent="0.25">
      <c r="A84" s="80" t="s">
        <v>117</v>
      </c>
      <c r="B84" s="78" t="s">
        <v>114</v>
      </c>
      <c r="C84" s="79">
        <v>12.509999999999998</v>
      </c>
      <c r="D84" s="79">
        <v>5.8500000000000005</v>
      </c>
      <c r="E84" s="79">
        <v>3.6</v>
      </c>
      <c r="F84" s="79">
        <v>118.80000000000001</v>
      </c>
      <c r="G84" s="85">
        <v>0.45</v>
      </c>
      <c r="H84" s="85">
        <v>0.03</v>
      </c>
      <c r="I84" s="85">
        <v>8.2500000000000004E-2</v>
      </c>
      <c r="J84" s="85">
        <v>12</v>
      </c>
      <c r="K84" s="85">
        <v>21.9</v>
      </c>
      <c r="L84" s="85">
        <v>136.125</v>
      </c>
      <c r="M84" s="85">
        <v>221.25</v>
      </c>
      <c r="N84" s="85">
        <v>0.86249999999999993</v>
      </c>
      <c r="O84" s="85">
        <v>1.905</v>
      </c>
      <c r="P84" s="78">
        <v>437</v>
      </c>
    </row>
    <row r="85" spans="1:16" ht="61.15" customHeight="1" x14ac:dyDescent="0.25">
      <c r="A85" s="13" t="s">
        <v>22</v>
      </c>
      <c r="B85" s="78">
        <v>130</v>
      </c>
      <c r="C85" s="79">
        <v>7.5399999999999983</v>
      </c>
      <c r="D85" s="79">
        <v>6.76</v>
      </c>
      <c r="E85" s="79">
        <v>36.92</v>
      </c>
      <c r="F85" s="79">
        <v>241.8</v>
      </c>
      <c r="G85" s="85">
        <v>0</v>
      </c>
      <c r="H85" s="14">
        <v>0.2145</v>
      </c>
      <c r="I85" s="14">
        <v>0.104</v>
      </c>
      <c r="J85" s="14">
        <v>13</v>
      </c>
      <c r="K85" s="14">
        <v>13.584999999999999</v>
      </c>
      <c r="L85" s="14">
        <v>181.80499999999998</v>
      </c>
      <c r="M85" s="14">
        <v>121.35499999999999</v>
      </c>
      <c r="N85" s="14">
        <v>4.160000000000001</v>
      </c>
      <c r="O85" s="14">
        <v>231.4</v>
      </c>
      <c r="P85" s="120">
        <v>508</v>
      </c>
    </row>
    <row r="86" spans="1:16" ht="61.15" customHeight="1" x14ac:dyDescent="0.25">
      <c r="A86" s="13" t="s">
        <v>134</v>
      </c>
      <c r="B86" s="17">
        <v>200</v>
      </c>
      <c r="C86" s="81">
        <v>0.2</v>
      </c>
      <c r="D86" s="81">
        <v>0</v>
      </c>
      <c r="E86" s="81">
        <v>35.799999999999997</v>
      </c>
      <c r="F86" s="81">
        <v>142</v>
      </c>
      <c r="G86" s="85">
        <v>3.2</v>
      </c>
      <c r="H86" s="14">
        <v>0.06</v>
      </c>
      <c r="I86" s="14">
        <v>0</v>
      </c>
      <c r="J86" s="14">
        <v>0</v>
      </c>
      <c r="K86" s="14">
        <v>14.22</v>
      </c>
      <c r="L86" s="14">
        <v>2.14</v>
      </c>
      <c r="M86" s="14">
        <v>4.1399999999999997</v>
      </c>
      <c r="N86" s="14">
        <v>0.48</v>
      </c>
      <c r="O86" s="14">
        <v>0</v>
      </c>
      <c r="P86" s="78">
        <v>631</v>
      </c>
    </row>
    <row r="87" spans="1:16" ht="61.15" customHeight="1" x14ac:dyDescent="0.25">
      <c r="A87" s="80" t="s">
        <v>25</v>
      </c>
      <c r="B87" s="78">
        <v>32.5</v>
      </c>
      <c r="C87" s="79">
        <v>2.5024999999999999</v>
      </c>
      <c r="D87" s="79">
        <v>0.45500000000000002</v>
      </c>
      <c r="E87" s="79">
        <v>12.2525</v>
      </c>
      <c r="F87" s="79">
        <v>65</v>
      </c>
      <c r="G87" s="85">
        <v>0</v>
      </c>
      <c r="H87" s="14">
        <v>3.3000000000000002E-2</v>
      </c>
      <c r="I87" s="169">
        <v>0</v>
      </c>
      <c r="J87" s="14">
        <v>0</v>
      </c>
      <c r="K87" s="14">
        <v>11.624000000000001</v>
      </c>
      <c r="L87" s="14">
        <v>22.858000000000001</v>
      </c>
      <c r="M87" s="14">
        <v>20.420999999999999</v>
      </c>
      <c r="N87" s="14">
        <v>1.5820000000000001</v>
      </c>
      <c r="O87" s="14">
        <v>0</v>
      </c>
      <c r="P87" s="78" t="s">
        <v>26</v>
      </c>
    </row>
    <row r="88" spans="1:16" ht="61.15" customHeight="1" x14ac:dyDescent="0.25">
      <c r="A88" s="95" t="s">
        <v>27</v>
      </c>
      <c r="B88" s="93">
        <v>673.5</v>
      </c>
      <c r="C88" s="79">
        <f>SUM(C82:C87)</f>
        <v>25.522499999999997</v>
      </c>
      <c r="D88" s="79">
        <f t="shared" ref="D88:O88" si="8">SUM(D82:D87)</f>
        <v>15.815000000000001</v>
      </c>
      <c r="E88" s="79">
        <f t="shared" si="8"/>
        <v>114.27249999999999</v>
      </c>
      <c r="F88" s="79">
        <f t="shared" si="8"/>
        <v>680.6</v>
      </c>
      <c r="G88" s="79">
        <f t="shared" si="8"/>
        <v>13.029999999999998</v>
      </c>
      <c r="H88" s="79">
        <f t="shared" si="8"/>
        <v>0.36749999999999994</v>
      </c>
      <c r="I88" s="79">
        <f t="shared" si="8"/>
        <v>0.2465</v>
      </c>
      <c r="J88" s="79">
        <f t="shared" si="8"/>
        <v>25.02</v>
      </c>
      <c r="K88" s="79">
        <f t="shared" si="8"/>
        <v>82.569000000000003</v>
      </c>
      <c r="L88" s="79">
        <f t="shared" si="8"/>
        <v>379.84800000000001</v>
      </c>
      <c r="M88" s="79">
        <f t="shared" si="8"/>
        <v>389.85599999999994</v>
      </c>
      <c r="N88" s="79">
        <f t="shared" si="8"/>
        <v>8.0245000000000015</v>
      </c>
      <c r="O88" s="79">
        <f t="shared" si="8"/>
        <v>688.53499999999997</v>
      </c>
      <c r="P88" s="20"/>
    </row>
    <row r="89" spans="1:16" ht="61.15" customHeight="1" x14ac:dyDescent="0.45">
      <c r="A89" s="18" t="s">
        <v>37</v>
      </c>
      <c r="B89" s="2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5"/>
    </row>
    <row r="90" spans="1:16" ht="33" x14ac:dyDescent="0.45">
      <c r="A90" s="18" t="s">
        <v>67</v>
      </c>
      <c r="B90" s="2"/>
      <c r="C90" s="3"/>
      <c r="D90" s="3"/>
      <c r="E90" s="3"/>
      <c r="F90" s="3"/>
      <c r="G90" s="3"/>
      <c r="H90" s="16"/>
      <c r="I90" s="16"/>
      <c r="J90" s="16"/>
      <c r="K90" s="16"/>
      <c r="L90" s="16"/>
      <c r="M90" s="16"/>
      <c r="N90" s="16"/>
      <c r="O90" s="16"/>
      <c r="P90" s="5"/>
    </row>
    <row r="91" spans="1:16" ht="33" x14ac:dyDescent="0.25">
      <c r="A91" s="229" t="s">
        <v>2</v>
      </c>
      <c r="B91" s="93" t="s">
        <v>3</v>
      </c>
      <c r="C91" s="101" t="s">
        <v>4</v>
      </c>
      <c r="D91" s="101" t="s">
        <v>5</v>
      </c>
      <c r="E91" s="101" t="s">
        <v>6</v>
      </c>
      <c r="F91" s="101" t="s">
        <v>7</v>
      </c>
      <c r="G91" s="230" t="s">
        <v>8</v>
      </c>
      <c r="H91" s="230"/>
      <c r="I91" s="230"/>
      <c r="J91" s="230"/>
      <c r="K91" s="230" t="s">
        <v>9</v>
      </c>
      <c r="L91" s="230"/>
      <c r="M91" s="230"/>
      <c r="N91" s="230"/>
      <c r="O91" s="230"/>
      <c r="P91" s="231" t="s">
        <v>10</v>
      </c>
    </row>
    <row r="92" spans="1:16" ht="33" x14ac:dyDescent="0.25">
      <c r="A92" s="229"/>
      <c r="B92" s="93" t="s">
        <v>68</v>
      </c>
      <c r="C92" s="93" t="s">
        <v>68</v>
      </c>
      <c r="D92" s="93" t="s">
        <v>68</v>
      </c>
      <c r="E92" s="93" t="s">
        <v>68</v>
      </c>
      <c r="F92" s="93" t="s">
        <v>68</v>
      </c>
      <c r="G92" s="100" t="s">
        <v>12</v>
      </c>
      <c r="H92" s="94" t="s">
        <v>13</v>
      </c>
      <c r="I92" s="94" t="s">
        <v>142</v>
      </c>
      <c r="J92" s="94" t="s">
        <v>15</v>
      </c>
      <c r="K92" s="94" t="s">
        <v>16</v>
      </c>
      <c r="L92" s="94" t="s">
        <v>17</v>
      </c>
      <c r="M92" s="94" t="s">
        <v>18</v>
      </c>
      <c r="N92" s="94" t="s">
        <v>19</v>
      </c>
      <c r="O92" s="94" t="s">
        <v>20</v>
      </c>
      <c r="P92" s="231"/>
    </row>
    <row r="93" spans="1:16" ht="66" x14ac:dyDescent="0.25">
      <c r="A93" s="13" t="s">
        <v>119</v>
      </c>
      <c r="B93" s="78">
        <v>50</v>
      </c>
      <c r="C93" s="79">
        <f>C105*2</f>
        <v>0.71</v>
      </c>
      <c r="D93" s="79">
        <f t="shared" ref="D93:O93" si="9">D105*2</f>
        <v>3.04</v>
      </c>
      <c r="E93" s="79">
        <f t="shared" si="9"/>
        <v>4.18</v>
      </c>
      <c r="F93" s="79">
        <f t="shared" si="9"/>
        <v>46.95</v>
      </c>
      <c r="G93" s="79">
        <f t="shared" si="9"/>
        <v>4.75</v>
      </c>
      <c r="H93" s="79">
        <f t="shared" si="9"/>
        <v>0.01</v>
      </c>
      <c r="I93" s="79">
        <f t="shared" si="9"/>
        <v>0.02</v>
      </c>
      <c r="J93" s="79">
        <f t="shared" si="9"/>
        <v>0</v>
      </c>
      <c r="K93" s="79">
        <f t="shared" si="9"/>
        <v>17.579999999999998</v>
      </c>
      <c r="L93" s="79">
        <f t="shared" si="9"/>
        <v>20.49</v>
      </c>
      <c r="M93" s="79">
        <f t="shared" si="9"/>
        <v>10.45</v>
      </c>
      <c r="N93" s="79">
        <f t="shared" si="9"/>
        <v>0.67</v>
      </c>
      <c r="O93" s="79">
        <f t="shared" si="9"/>
        <v>136.80000000000001</v>
      </c>
      <c r="P93" s="130" t="s">
        <v>78</v>
      </c>
    </row>
    <row r="94" spans="1:16" ht="81.75" customHeight="1" x14ac:dyDescent="0.25">
      <c r="A94" s="80" t="s">
        <v>121</v>
      </c>
      <c r="B94" s="78" t="s">
        <v>184</v>
      </c>
      <c r="C94" s="121">
        <v>9.5399999999999991</v>
      </c>
      <c r="D94" s="121">
        <v>4.59</v>
      </c>
      <c r="E94" s="121">
        <v>5.0399999999999991</v>
      </c>
      <c r="F94" s="121">
        <v>100.80000000000001</v>
      </c>
      <c r="G94" s="122">
        <v>1.8749999999999996</v>
      </c>
      <c r="H94" s="122">
        <v>0.06</v>
      </c>
      <c r="I94" s="122">
        <v>4.4999999999999998E-2</v>
      </c>
      <c r="J94" s="122">
        <v>4.5</v>
      </c>
      <c r="K94" s="122">
        <v>25.199999999999996</v>
      </c>
      <c r="L94" s="122">
        <v>133.05000000000001</v>
      </c>
      <c r="M94" s="122">
        <v>25.95</v>
      </c>
      <c r="N94" s="122">
        <v>0.51</v>
      </c>
      <c r="O94" s="122">
        <v>229.65</v>
      </c>
      <c r="P94" s="134">
        <v>374</v>
      </c>
    </row>
    <row r="95" spans="1:16" ht="33" x14ac:dyDescent="0.25">
      <c r="A95" s="80" t="s">
        <v>31</v>
      </c>
      <c r="B95" s="158">
        <v>150</v>
      </c>
      <c r="C95" s="121">
        <v>3.1499999999999995</v>
      </c>
      <c r="D95" s="121">
        <v>6.75</v>
      </c>
      <c r="E95" s="121">
        <v>21.9</v>
      </c>
      <c r="F95" s="121">
        <v>163.5</v>
      </c>
      <c r="G95" s="122">
        <v>12.1</v>
      </c>
      <c r="H95" s="122">
        <v>9.2999999999999999E-2</v>
      </c>
      <c r="I95" s="122">
        <v>7.400000000000001E-2</v>
      </c>
      <c r="J95" s="122">
        <v>17</v>
      </c>
      <c r="K95" s="122">
        <v>24.65</v>
      </c>
      <c r="L95" s="122">
        <v>57.73</v>
      </c>
      <c r="M95" s="122">
        <v>18.5</v>
      </c>
      <c r="N95" s="122">
        <v>0.66999999999999993</v>
      </c>
      <c r="O95" s="122">
        <v>432.3</v>
      </c>
      <c r="P95" s="120">
        <v>520</v>
      </c>
    </row>
    <row r="96" spans="1:16" ht="61.15" customHeight="1" x14ac:dyDescent="0.25">
      <c r="A96" s="80" t="s">
        <v>84</v>
      </c>
      <c r="B96" s="78" t="s">
        <v>116</v>
      </c>
      <c r="C96" s="121">
        <v>0.3</v>
      </c>
      <c r="D96" s="121">
        <v>0</v>
      </c>
      <c r="E96" s="121">
        <v>15.2</v>
      </c>
      <c r="F96" s="121">
        <v>60</v>
      </c>
      <c r="G96" s="125">
        <v>4.0599999999999996</v>
      </c>
      <c r="H96" s="125">
        <v>0</v>
      </c>
      <c r="I96" s="125">
        <v>0</v>
      </c>
      <c r="J96" s="125">
        <v>0</v>
      </c>
      <c r="K96" s="125">
        <v>15.16</v>
      </c>
      <c r="L96" s="125">
        <v>7.14</v>
      </c>
      <c r="M96" s="125">
        <v>5.6</v>
      </c>
      <c r="N96" s="125">
        <v>0.57999999999999996</v>
      </c>
      <c r="O96" s="125">
        <v>0</v>
      </c>
      <c r="P96" s="120">
        <v>686</v>
      </c>
    </row>
    <row r="97" spans="1:16" ht="61.15" customHeight="1" x14ac:dyDescent="0.25">
      <c r="A97" s="13" t="s">
        <v>151</v>
      </c>
      <c r="B97" s="78">
        <v>100</v>
      </c>
      <c r="C97" s="79">
        <v>1.1000000000000001</v>
      </c>
      <c r="D97" s="79">
        <v>4.0000000000000001E-3</v>
      </c>
      <c r="E97" s="79">
        <v>14.7</v>
      </c>
      <c r="F97" s="79">
        <v>62</v>
      </c>
      <c r="G97" s="85">
        <v>10</v>
      </c>
      <c r="H97" s="85">
        <v>0.03</v>
      </c>
      <c r="I97" s="85">
        <v>0.02</v>
      </c>
      <c r="J97" s="85">
        <v>0</v>
      </c>
      <c r="K97" s="85">
        <v>16</v>
      </c>
      <c r="L97" s="85">
        <v>11</v>
      </c>
      <c r="M97" s="85">
        <v>9</v>
      </c>
      <c r="N97" s="85">
        <v>2.2000000000000002</v>
      </c>
      <c r="O97" s="85">
        <v>278</v>
      </c>
      <c r="P97" s="82"/>
    </row>
    <row r="98" spans="1:16" ht="61.15" customHeight="1" x14ac:dyDescent="0.25">
      <c r="A98" s="80" t="s">
        <v>69</v>
      </c>
      <c r="B98" s="78">
        <v>18</v>
      </c>
      <c r="C98" s="79">
        <v>1.35</v>
      </c>
      <c r="D98" s="79">
        <v>0.52</v>
      </c>
      <c r="E98" s="79">
        <v>9.25</v>
      </c>
      <c r="F98" s="79">
        <v>47.4</v>
      </c>
      <c r="G98" s="85">
        <v>0</v>
      </c>
      <c r="H98" s="85">
        <v>0.02</v>
      </c>
      <c r="I98" s="85">
        <v>0</v>
      </c>
      <c r="J98" s="85">
        <v>0</v>
      </c>
      <c r="K98" s="85">
        <v>5.94</v>
      </c>
      <c r="L98" s="85">
        <v>5.94</v>
      </c>
      <c r="M98" s="85">
        <v>10.44</v>
      </c>
      <c r="N98" s="85">
        <v>0.8</v>
      </c>
      <c r="O98" s="85">
        <v>0</v>
      </c>
      <c r="P98" s="78" t="s">
        <v>26</v>
      </c>
    </row>
    <row r="99" spans="1:16" ht="61.15" customHeight="1" x14ac:dyDescent="0.25">
      <c r="A99" s="80" t="s">
        <v>25</v>
      </c>
      <c r="B99" s="78">
        <v>32.5</v>
      </c>
      <c r="C99" s="79">
        <v>2.5024999999999999</v>
      </c>
      <c r="D99" s="79">
        <v>0.45500000000000002</v>
      </c>
      <c r="E99" s="79">
        <v>12.2525</v>
      </c>
      <c r="F99" s="79">
        <v>65</v>
      </c>
      <c r="G99" s="85">
        <v>0</v>
      </c>
      <c r="H99" s="85">
        <v>3.3000000000000002E-2</v>
      </c>
      <c r="I99" s="85">
        <v>0</v>
      </c>
      <c r="J99" s="85">
        <v>0</v>
      </c>
      <c r="K99" s="85">
        <v>11.624000000000001</v>
      </c>
      <c r="L99" s="85">
        <v>22.858000000000001</v>
      </c>
      <c r="M99" s="85">
        <v>20.420999999999999</v>
      </c>
      <c r="N99" s="85">
        <v>1.5820000000000001</v>
      </c>
      <c r="O99" s="85">
        <v>0</v>
      </c>
      <c r="P99" s="78" t="s">
        <v>26</v>
      </c>
    </row>
    <row r="100" spans="1:16" ht="61.15" customHeight="1" x14ac:dyDescent="0.25">
      <c r="A100" s="95" t="s">
        <v>27</v>
      </c>
      <c r="B100" s="93">
        <v>557.5</v>
      </c>
      <c r="C100" s="79">
        <f>SUM(C93:C99)</f>
        <v>18.6525</v>
      </c>
      <c r="D100" s="79">
        <f t="shared" ref="D100:O100" si="10">SUM(D93:D99)</f>
        <v>15.358999999999998</v>
      </c>
      <c r="E100" s="79">
        <f t="shared" si="10"/>
        <v>82.522499999999994</v>
      </c>
      <c r="F100" s="79">
        <f t="shared" si="10"/>
        <v>545.65</v>
      </c>
      <c r="G100" s="79">
        <f t="shared" si="10"/>
        <v>32.784999999999997</v>
      </c>
      <c r="H100" s="79">
        <f t="shared" si="10"/>
        <v>0.24599999999999997</v>
      </c>
      <c r="I100" s="79">
        <f t="shared" si="10"/>
        <v>0.159</v>
      </c>
      <c r="J100" s="79">
        <f t="shared" si="10"/>
        <v>21.5</v>
      </c>
      <c r="K100" s="79">
        <f t="shared" si="10"/>
        <v>116.15399999999998</v>
      </c>
      <c r="L100" s="79">
        <f t="shared" si="10"/>
        <v>258.20799999999997</v>
      </c>
      <c r="M100" s="79">
        <f t="shared" si="10"/>
        <v>100.36099999999999</v>
      </c>
      <c r="N100" s="79">
        <f t="shared" si="10"/>
        <v>7.0120000000000005</v>
      </c>
      <c r="O100" s="79">
        <f t="shared" si="10"/>
        <v>1076.75</v>
      </c>
      <c r="P100" s="20"/>
    </row>
    <row r="101" spans="1:16" ht="61.15" customHeight="1" x14ac:dyDescent="0.25">
      <c r="A101" s="8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11"/>
    </row>
    <row r="102" spans="1:16" ht="33" x14ac:dyDescent="0.45">
      <c r="A102" s="18" t="s">
        <v>33</v>
      </c>
      <c r="B102" s="2"/>
      <c r="C102" s="3"/>
      <c r="D102" s="3"/>
      <c r="E102" s="3"/>
      <c r="F102" s="7"/>
      <c r="G102" s="3"/>
      <c r="H102" s="16"/>
      <c r="I102" s="16"/>
      <c r="J102" s="16"/>
      <c r="K102" s="16"/>
      <c r="L102" s="16"/>
      <c r="M102" s="16"/>
      <c r="N102" s="16"/>
      <c r="O102" s="16"/>
      <c r="P102" s="19"/>
    </row>
    <row r="103" spans="1:16" ht="33" x14ac:dyDescent="0.25">
      <c r="A103" s="229" t="s">
        <v>2</v>
      </c>
      <c r="B103" s="93" t="s">
        <v>3</v>
      </c>
      <c r="C103" s="101" t="s">
        <v>4</v>
      </c>
      <c r="D103" s="101" t="s">
        <v>5</v>
      </c>
      <c r="E103" s="101" t="s">
        <v>6</v>
      </c>
      <c r="F103" s="101" t="s">
        <v>7</v>
      </c>
      <c r="G103" s="230" t="s">
        <v>8</v>
      </c>
      <c r="H103" s="230"/>
      <c r="I103" s="230"/>
      <c r="J103" s="230"/>
      <c r="K103" s="230" t="s">
        <v>9</v>
      </c>
      <c r="L103" s="230"/>
      <c r="M103" s="230"/>
      <c r="N103" s="230"/>
      <c r="O103" s="230"/>
      <c r="P103" s="231" t="s">
        <v>10</v>
      </c>
    </row>
    <row r="104" spans="1:16" ht="33" x14ac:dyDescent="0.25">
      <c r="A104" s="229"/>
      <c r="B104" s="93" t="s">
        <v>68</v>
      </c>
      <c r="C104" s="93" t="s">
        <v>68</v>
      </c>
      <c r="D104" s="93" t="s">
        <v>68</v>
      </c>
      <c r="E104" s="93" t="s">
        <v>68</v>
      </c>
      <c r="F104" s="93" t="s">
        <v>68</v>
      </c>
      <c r="G104" s="100" t="s">
        <v>12</v>
      </c>
      <c r="H104" s="94" t="s">
        <v>13</v>
      </c>
      <c r="I104" s="94" t="s">
        <v>142</v>
      </c>
      <c r="J104" s="94" t="s">
        <v>15</v>
      </c>
      <c r="K104" s="94" t="s">
        <v>16</v>
      </c>
      <c r="L104" s="94" t="s">
        <v>17</v>
      </c>
      <c r="M104" s="94" t="s">
        <v>18</v>
      </c>
      <c r="N104" s="94" t="s">
        <v>19</v>
      </c>
      <c r="O104" s="94" t="s">
        <v>20</v>
      </c>
      <c r="P104" s="231"/>
    </row>
    <row r="105" spans="1:16" ht="66" x14ac:dyDescent="0.25">
      <c r="A105" s="13" t="s">
        <v>119</v>
      </c>
      <c r="B105" s="78">
        <v>25</v>
      </c>
      <c r="C105" s="131">
        <v>0.35499999999999998</v>
      </c>
      <c r="D105" s="131">
        <v>1.52</v>
      </c>
      <c r="E105" s="131">
        <v>2.09</v>
      </c>
      <c r="F105" s="131">
        <v>23.475000000000001</v>
      </c>
      <c r="G105" s="132">
        <v>2.375</v>
      </c>
      <c r="H105" s="133">
        <v>5.0000000000000001E-3</v>
      </c>
      <c r="I105" s="133">
        <v>0.01</v>
      </c>
      <c r="J105" s="133">
        <v>0</v>
      </c>
      <c r="K105" s="133">
        <v>8.7899999999999991</v>
      </c>
      <c r="L105" s="133">
        <v>10.244999999999999</v>
      </c>
      <c r="M105" s="133">
        <v>5.2249999999999996</v>
      </c>
      <c r="N105" s="133">
        <v>0.33500000000000002</v>
      </c>
      <c r="O105" s="133">
        <v>68.400000000000006</v>
      </c>
      <c r="P105" s="130" t="s">
        <v>78</v>
      </c>
    </row>
    <row r="106" spans="1:16" ht="85.5" customHeight="1" x14ac:dyDescent="0.25">
      <c r="A106" s="13" t="s">
        <v>120</v>
      </c>
      <c r="B106" s="78" t="s">
        <v>21</v>
      </c>
      <c r="C106" s="79">
        <v>1.59</v>
      </c>
      <c r="D106" s="79">
        <v>4.7899999999999991</v>
      </c>
      <c r="E106" s="79">
        <v>8.07</v>
      </c>
      <c r="F106" s="79">
        <v>70.400000000000006</v>
      </c>
      <c r="G106" s="85">
        <v>14.72</v>
      </c>
      <c r="H106" s="14">
        <v>0.05</v>
      </c>
      <c r="I106" s="14">
        <v>0.04</v>
      </c>
      <c r="J106" s="14">
        <v>0</v>
      </c>
      <c r="K106" s="14">
        <v>34.659999999999997</v>
      </c>
      <c r="L106" s="14">
        <v>38.1</v>
      </c>
      <c r="M106" s="14">
        <v>17.8</v>
      </c>
      <c r="N106" s="14">
        <v>0.64</v>
      </c>
      <c r="O106" s="14">
        <v>303.74</v>
      </c>
      <c r="P106" s="78">
        <v>124</v>
      </c>
    </row>
    <row r="107" spans="1:16" ht="66" x14ac:dyDescent="0.25">
      <c r="A107" s="80" t="s">
        <v>121</v>
      </c>
      <c r="B107" s="78" t="s">
        <v>184</v>
      </c>
      <c r="C107" s="121">
        <v>9.5399999999999991</v>
      </c>
      <c r="D107" s="121">
        <v>4.59</v>
      </c>
      <c r="E107" s="121">
        <v>5.0399999999999991</v>
      </c>
      <c r="F107" s="121">
        <v>100.80000000000001</v>
      </c>
      <c r="G107" s="122">
        <v>1.8749999999999996</v>
      </c>
      <c r="H107" s="122">
        <v>0.06</v>
      </c>
      <c r="I107" s="122">
        <v>4.4999999999999998E-2</v>
      </c>
      <c r="J107" s="122">
        <v>4.5</v>
      </c>
      <c r="K107" s="122">
        <v>25.199999999999996</v>
      </c>
      <c r="L107" s="122">
        <v>133.05000000000001</v>
      </c>
      <c r="M107" s="122">
        <v>25.95</v>
      </c>
      <c r="N107" s="122">
        <v>0.51</v>
      </c>
      <c r="O107" s="122">
        <v>229.65</v>
      </c>
      <c r="P107" s="134">
        <v>374</v>
      </c>
    </row>
    <row r="108" spans="1:16" ht="50.45" customHeight="1" x14ac:dyDescent="0.25">
      <c r="A108" s="80" t="s">
        <v>31</v>
      </c>
      <c r="B108" s="78">
        <v>130</v>
      </c>
      <c r="C108" s="121">
        <v>2.7299999999999995</v>
      </c>
      <c r="D108" s="121">
        <v>5.85</v>
      </c>
      <c r="E108" s="121">
        <v>18.98</v>
      </c>
      <c r="F108" s="121">
        <v>141.70000000000002</v>
      </c>
      <c r="G108" s="122">
        <v>10.486666666666666</v>
      </c>
      <c r="H108" s="122">
        <v>8.0600000000000005E-2</v>
      </c>
      <c r="I108" s="122">
        <v>6.4133333333333334E-2</v>
      </c>
      <c r="J108" s="122">
        <v>14.733333333333333</v>
      </c>
      <c r="K108" s="122">
        <v>21.363333333333333</v>
      </c>
      <c r="L108" s="122">
        <v>50.032666666666664</v>
      </c>
      <c r="M108" s="122">
        <v>16.033333333333335</v>
      </c>
      <c r="N108" s="122">
        <v>0.58066666666666666</v>
      </c>
      <c r="O108" s="122">
        <v>374.66</v>
      </c>
      <c r="P108" s="120">
        <v>520</v>
      </c>
    </row>
    <row r="109" spans="1:16" ht="50.45" customHeight="1" x14ac:dyDescent="0.25">
      <c r="A109" s="80" t="s">
        <v>84</v>
      </c>
      <c r="B109" s="78" t="s">
        <v>116</v>
      </c>
      <c r="C109" s="121">
        <v>0.3</v>
      </c>
      <c r="D109" s="121">
        <v>0</v>
      </c>
      <c r="E109" s="121">
        <v>15.2</v>
      </c>
      <c r="F109" s="121">
        <v>60</v>
      </c>
      <c r="G109" s="125">
        <v>4.0599999999999996</v>
      </c>
      <c r="H109" s="125">
        <v>0</v>
      </c>
      <c r="I109" s="125">
        <v>0</v>
      </c>
      <c r="J109" s="125">
        <v>0</v>
      </c>
      <c r="K109" s="125">
        <v>15.16</v>
      </c>
      <c r="L109" s="125">
        <v>7.14</v>
      </c>
      <c r="M109" s="125">
        <v>5.6</v>
      </c>
      <c r="N109" s="125">
        <v>0.57999999999999996</v>
      </c>
      <c r="O109" s="125">
        <v>0</v>
      </c>
      <c r="P109" s="120">
        <v>686</v>
      </c>
    </row>
    <row r="110" spans="1:16" ht="50.45" customHeight="1" x14ac:dyDescent="0.25">
      <c r="A110" s="13" t="s">
        <v>151</v>
      </c>
      <c r="B110" s="78">
        <v>100</v>
      </c>
      <c r="C110" s="79">
        <v>1.1000000000000001</v>
      </c>
      <c r="D110" s="79">
        <v>4.0000000000000001E-3</v>
      </c>
      <c r="E110" s="79">
        <v>14.7</v>
      </c>
      <c r="F110" s="79">
        <v>62</v>
      </c>
      <c r="G110" s="85">
        <v>10</v>
      </c>
      <c r="H110" s="85">
        <v>0.03</v>
      </c>
      <c r="I110" s="85">
        <v>0.02</v>
      </c>
      <c r="J110" s="85">
        <v>0</v>
      </c>
      <c r="K110" s="85">
        <v>16</v>
      </c>
      <c r="L110" s="85">
        <v>11</v>
      </c>
      <c r="M110" s="85">
        <v>9</v>
      </c>
      <c r="N110" s="85">
        <v>2.2000000000000002</v>
      </c>
      <c r="O110" s="85">
        <v>278</v>
      </c>
      <c r="P110" s="82"/>
    </row>
    <row r="111" spans="1:16" ht="50.45" customHeight="1" x14ac:dyDescent="0.25">
      <c r="A111" s="80" t="s">
        <v>25</v>
      </c>
      <c r="B111" s="78">
        <v>32.5</v>
      </c>
      <c r="C111" s="79">
        <v>2.5024999999999999</v>
      </c>
      <c r="D111" s="79">
        <v>0.45500000000000002</v>
      </c>
      <c r="E111" s="79">
        <v>12.2525</v>
      </c>
      <c r="F111" s="79">
        <v>65</v>
      </c>
      <c r="G111" s="85">
        <v>0</v>
      </c>
      <c r="H111" s="85">
        <v>3.3000000000000002E-2</v>
      </c>
      <c r="I111" s="85">
        <v>0</v>
      </c>
      <c r="J111" s="85">
        <v>0</v>
      </c>
      <c r="K111" s="85">
        <v>11.624000000000001</v>
      </c>
      <c r="L111" s="85">
        <v>22.858000000000001</v>
      </c>
      <c r="M111" s="85">
        <v>20.420999999999999</v>
      </c>
      <c r="N111" s="85">
        <v>1.5820000000000001</v>
      </c>
      <c r="O111" s="85">
        <v>0</v>
      </c>
      <c r="P111" s="78" t="s">
        <v>26</v>
      </c>
    </row>
    <row r="112" spans="1:16" ht="70.150000000000006" customHeight="1" x14ac:dyDescent="0.25">
      <c r="A112" s="95" t="s">
        <v>27</v>
      </c>
      <c r="B112" s="93">
        <v>690.5</v>
      </c>
      <c r="C112" s="121">
        <f>SUM(C105:C111)</f>
        <v>18.1175</v>
      </c>
      <c r="D112" s="121">
        <f t="shared" ref="D112:O112" si="11">SUM(D105:D111)</f>
        <v>17.209</v>
      </c>
      <c r="E112" s="121">
        <f t="shared" si="11"/>
        <v>76.332499999999996</v>
      </c>
      <c r="F112" s="121">
        <f t="shared" si="11"/>
        <v>523.375</v>
      </c>
      <c r="G112" s="121">
        <f t="shared" si="11"/>
        <v>43.516666666666666</v>
      </c>
      <c r="H112" s="121">
        <f t="shared" si="11"/>
        <v>0.2586</v>
      </c>
      <c r="I112" s="121">
        <f t="shared" si="11"/>
        <v>0.17913333333333334</v>
      </c>
      <c r="J112" s="121">
        <f t="shared" si="11"/>
        <v>19.233333333333334</v>
      </c>
      <c r="K112" s="121">
        <f t="shared" si="11"/>
        <v>132.79733333333331</v>
      </c>
      <c r="L112" s="121">
        <f t="shared" si="11"/>
        <v>272.42566666666664</v>
      </c>
      <c r="M112" s="121">
        <f t="shared" si="11"/>
        <v>100.02933333333331</v>
      </c>
      <c r="N112" s="121">
        <f t="shared" si="11"/>
        <v>6.4276666666666671</v>
      </c>
      <c r="O112" s="121">
        <f t="shared" si="11"/>
        <v>1254.45</v>
      </c>
      <c r="P112" s="135"/>
    </row>
    <row r="113" spans="1:16" ht="50.45" customHeight="1" x14ac:dyDescent="0.25">
      <c r="A113" s="95"/>
      <c r="B113" s="78"/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9"/>
    </row>
    <row r="114" spans="1:16" ht="33" x14ac:dyDescent="0.45">
      <c r="A114" s="6" t="s">
        <v>39</v>
      </c>
      <c r="B114" s="2"/>
      <c r="C114" s="3"/>
      <c r="D114" s="3"/>
      <c r="E114" s="3"/>
      <c r="F114" s="7"/>
      <c r="G114" s="3"/>
      <c r="H114" s="16"/>
      <c r="I114" s="16"/>
      <c r="J114" s="16"/>
      <c r="K114" s="16"/>
      <c r="L114" s="16"/>
      <c r="M114" s="16"/>
      <c r="N114" s="16"/>
      <c r="O114" s="16"/>
      <c r="P114" s="5"/>
    </row>
    <row r="115" spans="1:16" ht="33" x14ac:dyDescent="0.45">
      <c r="A115" s="6" t="s">
        <v>67</v>
      </c>
      <c r="B115" s="2"/>
      <c r="C115" s="3"/>
      <c r="D115" s="3"/>
      <c r="E115" s="3"/>
      <c r="F115" s="7"/>
      <c r="G115" s="3"/>
      <c r="H115" s="16"/>
      <c r="I115" s="16"/>
      <c r="J115" s="16"/>
      <c r="K115" s="16"/>
      <c r="L115" s="16"/>
      <c r="M115" s="16"/>
      <c r="N115" s="16"/>
      <c r="O115" s="16"/>
      <c r="P115" s="5"/>
    </row>
    <row r="116" spans="1:16" ht="33" x14ac:dyDescent="0.25">
      <c r="A116" s="229" t="s">
        <v>2</v>
      </c>
      <c r="B116" s="93" t="s">
        <v>3</v>
      </c>
      <c r="C116" s="101" t="s">
        <v>4</v>
      </c>
      <c r="D116" s="101" t="s">
        <v>5</v>
      </c>
      <c r="E116" s="101" t="s">
        <v>6</v>
      </c>
      <c r="F116" s="101" t="s">
        <v>7</v>
      </c>
      <c r="G116" s="230" t="s">
        <v>8</v>
      </c>
      <c r="H116" s="230"/>
      <c r="I116" s="230"/>
      <c r="J116" s="230"/>
      <c r="K116" s="230" t="s">
        <v>9</v>
      </c>
      <c r="L116" s="230"/>
      <c r="M116" s="230"/>
      <c r="N116" s="230"/>
      <c r="O116" s="230"/>
      <c r="P116" s="231" t="s">
        <v>10</v>
      </c>
    </row>
    <row r="117" spans="1:16" ht="33" x14ac:dyDescent="0.25">
      <c r="A117" s="229"/>
      <c r="B117" s="93" t="s">
        <v>68</v>
      </c>
      <c r="C117" s="93" t="s">
        <v>68</v>
      </c>
      <c r="D117" s="93" t="s">
        <v>68</v>
      </c>
      <c r="E117" s="93" t="s">
        <v>68</v>
      </c>
      <c r="F117" s="93" t="s">
        <v>68</v>
      </c>
      <c r="G117" s="100" t="s">
        <v>12</v>
      </c>
      <c r="H117" s="94" t="s">
        <v>13</v>
      </c>
      <c r="I117" s="94" t="s">
        <v>142</v>
      </c>
      <c r="J117" s="94" t="s">
        <v>15</v>
      </c>
      <c r="K117" s="94" t="s">
        <v>16</v>
      </c>
      <c r="L117" s="94" t="s">
        <v>17</v>
      </c>
      <c r="M117" s="94" t="s">
        <v>18</v>
      </c>
      <c r="N117" s="94" t="s">
        <v>19</v>
      </c>
      <c r="O117" s="94" t="s">
        <v>20</v>
      </c>
      <c r="P117" s="231"/>
    </row>
    <row r="118" spans="1:16" ht="33" customHeight="1" x14ac:dyDescent="0.25">
      <c r="A118" s="13" t="s">
        <v>122</v>
      </c>
      <c r="B118" s="78">
        <v>25</v>
      </c>
      <c r="C118" s="79">
        <f>C128/20*25</f>
        <v>0.16250000000000001</v>
      </c>
      <c r="D118" s="79">
        <f t="shared" ref="D118:O118" si="12">D128/20*25</f>
        <v>2.75E-2</v>
      </c>
      <c r="E118" s="79">
        <f t="shared" si="12"/>
        <v>0.90000000000000013</v>
      </c>
      <c r="F118" s="79">
        <f t="shared" si="12"/>
        <v>3.75</v>
      </c>
      <c r="G118" s="79">
        <f t="shared" si="12"/>
        <v>0.7</v>
      </c>
      <c r="H118" s="79">
        <f t="shared" si="12"/>
        <v>0</v>
      </c>
      <c r="I118" s="79">
        <f t="shared" si="12"/>
        <v>0</v>
      </c>
      <c r="J118" s="79">
        <f t="shared" si="12"/>
        <v>1.25</v>
      </c>
      <c r="K118" s="79">
        <f t="shared" si="12"/>
        <v>3.9999999999999996</v>
      </c>
      <c r="L118" s="79">
        <f t="shared" si="12"/>
        <v>6</v>
      </c>
      <c r="M118" s="79">
        <f t="shared" si="12"/>
        <v>3.25</v>
      </c>
      <c r="N118" s="79">
        <f t="shared" si="12"/>
        <v>7.4999999999999997E-2</v>
      </c>
      <c r="O118" s="79">
        <f t="shared" si="12"/>
        <v>36.750000000000007</v>
      </c>
      <c r="P118" s="78"/>
    </row>
    <row r="119" spans="1:16" ht="33" x14ac:dyDescent="0.25">
      <c r="A119" s="13" t="s">
        <v>152</v>
      </c>
      <c r="B119" s="78">
        <v>200</v>
      </c>
      <c r="C119" s="79">
        <v>14.799999999999999</v>
      </c>
      <c r="D119" s="79">
        <v>14.799999999999999</v>
      </c>
      <c r="E119" s="79">
        <v>27.199999999999996</v>
      </c>
      <c r="F119" s="79">
        <v>308</v>
      </c>
      <c r="G119" s="14">
        <v>0.51428571428571423</v>
      </c>
      <c r="H119" s="14">
        <v>7.1428571428571425E-2</v>
      </c>
      <c r="I119" s="14">
        <v>7.1428571428571425E-2</v>
      </c>
      <c r="J119" s="14">
        <v>30</v>
      </c>
      <c r="K119" s="14">
        <v>19.371428571428577</v>
      </c>
      <c r="L119" s="14">
        <v>206.24285714285713</v>
      </c>
      <c r="M119" s="14">
        <v>47.857142857142861</v>
      </c>
      <c r="N119" s="14">
        <v>1.657142857142857</v>
      </c>
      <c r="O119" s="14">
        <v>306.57142857142856</v>
      </c>
      <c r="P119" s="78">
        <v>492</v>
      </c>
    </row>
    <row r="120" spans="1:16" ht="69" customHeight="1" x14ac:dyDescent="0.25">
      <c r="A120" s="13" t="s">
        <v>82</v>
      </c>
      <c r="B120" s="17">
        <v>200</v>
      </c>
      <c r="C120" s="136">
        <v>0.2</v>
      </c>
      <c r="D120" s="121">
        <v>0</v>
      </c>
      <c r="E120" s="121">
        <v>15</v>
      </c>
      <c r="F120" s="121">
        <v>58</v>
      </c>
      <c r="G120" s="121">
        <v>0.02</v>
      </c>
      <c r="H120" s="132">
        <v>0</v>
      </c>
      <c r="I120" s="133">
        <v>0</v>
      </c>
      <c r="J120" s="133">
        <v>0</v>
      </c>
      <c r="K120" s="133">
        <v>1.29</v>
      </c>
      <c r="L120" s="133">
        <v>1.6</v>
      </c>
      <c r="M120" s="133">
        <v>0.88</v>
      </c>
      <c r="N120" s="133">
        <v>0.21</v>
      </c>
      <c r="O120" s="133">
        <v>8.7100000000000009</v>
      </c>
      <c r="P120" s="133">
        <v>685</v>
      </c>
    </row>
    <row r="121" spans="1:16" ht="69" customHeight="1" x14ac:dyDescent="0.25">
      <c r="A121" s="13" t="s">
        <v>69</v>
      </c>
      <c r="B121" s="17">
        <v>18</v>
      </c>
      <c r="C121" s="79">
        <v>1.35</v>
      </c>
      <c r="D121" s="79">
        <v>0.52</v>
      </c>
      <c r="E121" s="79">
        <v>9.25</v>
      </c>
      <c r="F121" s="79">
        <v>47.4</v>
      </c>
      <c r="G121" s="85">
        <v>0</v>
      </c>
      <c r="H121" s="85">
        <v>0.02</v>
      </c>
      <c r="I121" s="85">
        <v>0</v>
      </c>
      <c r="J121" s="85">
        <v>0</v>
      </c>
      <c r="K121" s="85">
        <v>5.94</v>
      </c>
      <c r="L121" s="85">
        <v>5.94</v>
      </c>
      <c r="M121" s="85">
        <v>10.44</v>
      </c>
      <c r="N121" s="85">
        <v>0.8</v>
      </c>
      <c r="O121" s="85">
        <v>0</v>
      </c>
      <c r="P121" s="78" t="s">
        <v>26</v>
      </c>
    </row>
    <row r="122" spans="1:16" ht="69" customHeight="1" x14ac:dyDescent="0.25">
      <c r="A122" s="80" t="s">
        <v>25</v>
      </c>
      <c r="B122" s="78">
        <v>32.5</v>
      </c>
      <c r="C122" s="79">
        <v>2.5024999999999999</v>
      </c>
      <c r="D122" s="79">
        <v>0.45500000000000002</v>
      </c>
      <c r="E122" s="79">
        <v>12.2525</v>
      </c>
      <c r="F122" s="79">
        <v>65</v>
      </c>
      <c r="G122" s="85">
        <v>0</v>
      </c>
      <c r="H122" s="85">
        <v>3.3000000000000002E-2</v>
      </c>
      <c r="I122" s="85">
        <v>0</v>
      </c>
      <c r="J122" s="85">
        <v>0</v>
      </c>
      <c r="K122" s="85">
        <v>11.624000000000001</v>
      </c>
      <c r="L122" s="85">
        <v>22.858000000000001</v>
      </c>
      <c r="M122" s="85">
        <v>20.420999999999999</v>
      </c>
      <c r="N122" s="85">
        <v>1.5820000000000001</v>
      </c>
      <c r="O122" s="85">
        <v>0</v>
      </c>
      <c r="P122" s="78" t="s">
        <v>26</v>
      </c>
    </row>
    <row r="123" spans="1:16" ht="69" customHeight="1" x14ac:dyDescent="0.25">
      <c r="A123" s="95" t="s">
        <v>27</v>
      </c>
      <c r="B123" s="93">
        <v>500.5</v>
      </c>
      <c r="C123" s="79">
        <f>SUM(C118:C122)</f>
        <v>19.015000000000001</v>
      </c>
      <c r="D123" s="79">
        <f t="shared" ref="D123:O123" si="13">SUM(D118:D122)</f>
        <v>15.802499999999998</v>
      </c>
      <c r="E123" s="79">
        <f t="shared" si="13"/>
        <v>64.602499999999992</v>
      </c>
      <c r="F123" s="79">
        <f t="shared" si="13"/>
        <v>482.15</v>
      </c>
      <c r="G123" s="79">
        <f t="shared" si="13"/>
        <v>1.2342857142857142</v>
      </c>
      <c r="H123" s="79">
        <f t="shared" si="13"/>
        <v>0.12442857142857143</v>
      </c>
      <c r="I123" s="79">
        <f t="shared" si="13"/>
        <v>7.1428571428571425E-2</v>
      </c>
      <c r="J123" s="79">
        <f t="shared" si="13"/>
        <v>31.25</v>
      </c>
      <c r="K123" s="79">
        <f t="shared" si="13"/>
        <v>42.22542857142858</v>
      </c>
      <c r="L123" s="79">
        <f t="shared" si="13"/>
        <v>242.64085714285713</v>
      </c>
      <c r="M123" s="79">
        <f t="shared" si="13"/>
        <v>82.848142857142861</v>
      </c>
      <c r="N123" s="79">
        <f t="shared" si="13"/>
        <v>4.3241428571428573</v>
      </c>
      <c r="O123" s="79">
        <f t="shared" si="13"/>
        <v>352.03142857142853</v>
      </c>
      <c r="P123" s="20"/>
    </row>
    <row r="124" spans="1:16" ht="69" customHeight="1" x14ac:dyDescent="0.25">
      <c r="A124" s="8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11"/>
    </row>
    <row r="125" spans="1:16" ht="44.25" customHeight="1" x14ac:dyDescent="0.45">
      <c r="A125" s="6" t="s">
        <v>29</v>
      </c>
      <c r="B125" s="2"/>
      <c r="C125" s="3"/>
      <c r="D125" s="3"/>
      <c r="E125" s="3"/>
      <c r="F125" s="3"/>
      <c r="G125" s="3"/>
      <c r="H125" s="16"/>
      <c r="I125" s="16"/>
      <c r="J125" s="16"/>
      <c r="K125" s="16"/>
      <c r="L125" s="16"/>
      <c r="M125" s="16"/>
      <c r="N125" s="16"/>
      <c r="O125" s="16"/>
      <c r="P125" s="19"/>
    </row>
    <row r="126" spans="1:16" ht="33" x14ac:dyDescent="0.25">
      <c r="A126" s="229" t="s">
        <v>2</v>
      </c>
      <c r="B126" s="93" t="s">
        <v>3</v>
      </c>
      <c r="C126" s="101" t="s">
        <v>4</v>
      </c>
      <c r="D126" s="101" t="s">
        <v>5</v>
      </c>
      <c r="E126" s="101" t="s">
        <v>6</v>
      </c>
      <c r="F126" s="101" t="s">
        <v>7</v>
      </c>
      <c r="G126" s="230" t="s">
        <v>8</v>
      </c>
      <c r="H126" s="230"/>
      <c r="I126" s="230"/>
      <c r="J126" s="230"/>
      <c r="K126" s="230" t="s">
        <v>9</v>
      </c>
      <c r="L126" s="230"/>
      <c r="M126" s="230"/>
      <c r="N126" s="230"/>
      <c r="O126" s="230"/>
      <c r="P126" s="231" t="s">
        <v>10</v>
      </c>
    </row>
    <row r="127" spans="1:16" ht="33" x14ac:dyDescent="0.25">
      <c r="A127" s="229"/>
      <c r="B127" s="93" t="s">
        <v>68</v>
      </c>
      <c r="C127" s="93" t="s">
        <v>68</v>
      </c>
      <c r="D127" s="93" t="s">
        <v>68</v>
      </c>
      <c r="E127" s="93" t="s">
        <v>68</v>
      </c>
      <c r="F127" s="93" t="s">
        <v>68</v>
      </c>
      <c r="G127" s="100" t="s">
        <v>12</v>
      </c>
      <c r="H127" s="94" t="s">
        <v>13</v>
      </c>
      <c r="I127" s="94" t="s">
        <v>142</v>
      </c>
      <c r="J127" s="94" t="s">
        <v>15</v>
      </c>
      <c r="K127" s="94" t="s">
        <v>16</v>
      </c>
      <c r="L127" s="94" t="s">
        <v>17</v>
      </c>
      <c r="M127" s="94" t="s">
        <v>18</v>
      </c>
      <c r="N127" s="94" t="s">
        <v>19</v>
      </c>
      <c r="O127" s="94" t="s">
        <v>20</v>
      </c>
      <c r="P127" s="231"/>
    </row>
    <row r="128" spans="1:16" ht="33" x14ac:dyDescent="0.25">
      <c r="A128" s="13" t="s">
        <v>122</v>
      </c>
      <c r="B128" s="78">
        <v>20</v>
      </c>
      <c r="C128" s="131">
        <v>0.13</v>
      </c>
      <c r="D128" s="131">
        <v>2.2000000000000002E-2</v>
      </c>
      <c r="E128" s="131">
        <v>0.72000000000000008</v>
      </c>
      <c r="F128" s="131">
        <v>3</v>
      </c>
      <c r="G128" s="132">
        <v>0.55999999999999994</v>
      </c>
      <c r="H128" s="133">
        <v>0</v>
      </c>
      <c r="I128" s="133">
        <v>0</v>
      </c>
      <c r="J128" s="133">
        <v>1</v>
      </c>
      <c r="K128" s="133">
        <v>3.1999999999999997</v>
      </c>
      <c r="L128" s="133">
        <v>4.8</v>
      </c>
      <c r="M128" s="133">
        <v>2.6</v>
      </c>
      <c r="N128" s="133">
        <v>0.06</v>
      </c>
      <c r="O128" s="133">
        <v>29.400000000000002</v>
      </c>
      <c r="P128" s="130"/>
    </row>
    <row r="129" spans="1:16" ht="66" x14ac:dyDescent="0.25">
      <c r="A129" s="13" t="s">
        <v>40</v>
      </c>
      <c r="B129" s="78" t="s">
        <v>21</v>
      </c>
      <c r="C129" s="79">
        <v>6.08</v>
      </c>
      <c r="D129" s="79">
        <v>4.5599999999999996</v>
      </c>
      <c r="E129" s="79">
        <v>16</v>
      </c>
      <c r="F129" s="79">
        <v>130.4</v>
      </c>
      <c r="G129" s="85">
        <v>25.65</v>
      </c>
      <c r="H129" s="14">
        <v>0.18</v>
      </c>
      <c r="I129" s="14">
        <v>0.06</v>
      </c>
      <c r="J129" s="14">
        <v>0</v>
      </c>
      <c r="K129" s="14">
        <v>30.46</v>
      </c>
      <c r="L129" s="14">
        <v>69.739999999999995</v>
      </c>
      <c r="M129" s="14">
        <v>28.24</v>
      </c>
      <c r="N129" s="14">
        <v>1.62</v>
      </c>
      <c r="O129" s="14">
        <v>378.18</v>
      </c>
      <c r="P129" s="78">
        <v>139</v>
      </c>
    </row>
    <row r="130" spans="1:16" ht="33" customHeight="1" x14ac:dyDescent="0.25">
      <c r="A130" s="13" t="s">
        <v>152</v>
      </c>
      <c r="B130" s="78">
        <v>180</v>
      </c>
      <c r="C130" s="79">
        <v>13.319999999999999</v>
      </c>
      <c r="D130" s="79">
        <v>13.319999999999999</v>
      </c>
      <c r="E130" s="79">
        <v>24.479999999999997</v>
      </c>
      <c r="F130" s="79">
        <v>277.2</v>
      </c>
      <c r="G130" s="14">
        <v>0.46285714285714286</v>
      </c>
      <c r="H130" s="14">
        <v>6.4285714285714279E-2</v>
      </c>
      <c r="I130" s="14">
        <v>6.4285714285714279E-2</v>
      </c>
      <c r="J130" s="14">
        <v>27</v>
      </c>
      <c r="K130" s="14">
        <v>17.434285714285718</v>
      </c>
      <c r="L130" s="14">
        <v>185.61857142857141</v>
      </c>
      <c r="M130" s="14">
        <v>43.071428571428577</v>
      </c>
      <c r="N130" s="14">
        <v>1.4914285714285713</v>
      </c>
      <c r="O130" s="14">
        <v>275.91428571428571</v>
      </c>
      <c r="P130" s="78">
        <v>492</v>
      </c>
    </row>
    <row r="131" spans="1:16" ht="33" x14ac:dyDescent="0.25">
      <c r="A131" s="13" t="s">
        <v>82</v>
      </c>
      <c r="B131" s="17">
        <v>200</v>
      </c>
      <c r="C131" s="136">
        <v>0.2</v>
      </c>
      <c r="D131" s="121">
        <v>0</v>
      </c>
      <c r="E131" s="121">
        <v>15</v>
      </c>
      <c r="F131" s="121">
        <v>58</v>
      </c>
      <c r="G131" s="121">
        <v>0.02</v>
      </c>
      <c r="H131" s="132">
        <v>0</v>
      </c>
      <c r="I131" s="133">
        <v>0</v>
      </c>
      <c r="J131" s="133">
        <v>0</v>
      </c>
      <c r="K131" s="133">
        <v>1.29</v>
      </c>
      <c r="L131" s="133">
        <v>1.6</v>
      </c>
      <c r="M131" s="133">
        <v>0.88</v>
      </c>
      <c r="N131" s="133">
        <v>0.21</v>
      </c>
      <c r="O131" s="133">
        <v>8.7100000000000009</v>
      </c>
      <c r="P131" s="133">
        <v>685</v>
      </c>
    </row>
    <row r="132" spans="1:16" ht="60" customHeight="1" x14ac:dyDescent="0.25">
      <c r="A132" s="80" t="s">
        <v>25</v>
      </c>
      <c r="B132" s="78">
        <v>32.5</v>
      </c>
      <c r="C132" s="79">
        <v>2.5024999999999999</v>
      </c>
      <c r="D132" s="79">
        <v>0.45500000000000002</v>
      </c>
      <c r="E132" s="79">
        <v>12.2525</v>
      </c>
      <c r="F132" s="79">
        <v>65</v>
      </c>
      <c r="G132" s="85">
        <v>0</v>
      </c>
      <c r="H132" s="85">
        <v>3.3000000000000002E-2</v>
      </c>
      <c r="I132" s="85">
        <v>0</v>
      </c>
      <c r="J132" s="85">
        <v>0</v>
      </c>
      <c r="K132" s="85">
        <v>11.624000000000001</v>
      </c>
      <c r="L132" s="85">
        <v>22.858000000000001</v>
      </c>
      <c r="M132" s="85">
        <v>20.420999999999999</v>
      </c>
      <c r="N132" s="85">
        <v>1.5820000000000001</v>
      </c>
      <c r="O132" s="85">
        <v>0</v>
      </c>
      <c r="P132" s="78" t="s">
        <v>26</v>
      </c>
    </row>
    <row r="133" spans="1:16" ht="60" customHeight="1" x14ac:dyDescent="0.25">
      <c r="A133" s="95" t="s">
        <v>27</v>
      </c>
      <c r="B133" s="93">
        <v>638.5</v>
      </c>
      <c r="C133" s="79">
        <f>SUM(C128:C132)</f>
        <v>22.232499999999998</v>
      </c>
      <c r="D133" s="79">
        <f t="shared" ref="D133:O133" si="14">SUM(D128:D132)</f>
        <v>18.356999999999996</v>
      </c>
      <c r="E133" s="79">
        <f t="shared" si="14"/>
        <v>68.452500000000001</v>
      </c>
      <c r="F133" s="79">
        <f t="shared" si="14"/>
        <v>533.6</v>
      </c>
      <c r="G133" s="79">
        <f t="shared" si="14"/>
        <v>26.69285714285714</v>
      </c>
      <c r="H133" s="79">
        <f t="shared" si="14"/>
        <v>0.27728571428571425</v>
      </c>
      <c r="I133" s="79">
        <f t="shared" si="14"/>
        <v>0.12428571428571428</v>
      </c>
      <c r="J133" s="79">
        <f t="shared" si="14"/>
        <v>28</v>
      </c>
      <c r="K133" s="79">
        <f t="shared" si="14"/>
        <v>64.008285714285719</v>
      </c>
      <c r="L133" s="79">
        <f t="shared" si="14"/>
        <v>284.61657142857143</v>
      </c>
      <c r="M133" s="79">
        <f t="shared" si="14"/>
        <v>95.212428571428575</v>
      </c>
      <c r="N133" s="79">
        <f t="shared" si="14"/>
        <v>4.9634285714285715</v>
      </c>
      <c r="O133" s="79">
        <f t="shared" si="14"/>
        <v>692.20428571428579</v>
      </c>
      <c r="P133" s="135"/>
    </row>
    <row r="134" spans="1:16" ht="60" customHeight="1" x14ac:dyDescent="0.45">
      <c r="A134" s="21" t="s">
        <v>41</v>
      </c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5"/>
    </row>
    <row r="135" spans="1:16" ht="60" customHeight="1" x14ac:dyDescent="0.45">
      <c r="A135" s="175" t="s">
        <v>153</v>
      </c>
      <c r="B135" s="23"/>
      <c r="C135" s="23"/>
      <c r="D135" s="23"/>
      <c r="E135" s="23"/>
      <c r="F135" s="23"/>
      <c r="G135" s="23"/>
      <c r="H135" s="97"/>
      <c r="I135" s="97"/>
      <c r="J135" s="97"/>
      <c r="K135" s="97"/>
      <c r="L135" s="97"/>
      <c r="M135" s="97"/>
      <c r="N135" s="97"/>
      <c r="O135" s="97"/>
      <c r="P135" s="25"/>
    </row>
    <row r="136" spans="1:16" ht="60" customHeight="1" x14ac:dyDescent="0.45">
      <c r="A136" s="176" t="s">
        <v>67</v>
      </c>
      <c r="B136" s="177"/>
      <c r="C136" s="177"/>
      <c r="D136" s="177"/>
      <c r="E136" s="177"/>
      <c r="F136" s="177"/>
      <c r="G136" s="177"/>
      <c r="H136" s="178"/>
      <c r="I136" s="178"/>
      <c r="J136" s="178"/>
      <c r="K136" s="178"/>
      <c r="L136" s="178"/>
      <c r="M136" s="178"/>
      <c r="N136" s="178"/>
      <c r="O136" s="178"/>
      <c r="P136" s="179"/>
    </row>
    <row r="137" spans="1:16" ht="60" customHeight="1" x14ac:dyDescent="0.25">
      <c r="A137" s="235" t="s">
        <v>2</v>
      </c>
      <c r="B137" s="180" t="s">
        <v>3</v>
      </c>
      <c r="C137" s="180" t="s">
        <v>4</v>
      </c>
      <c r="D137" s="180" t="s">
        <v>5</v>
      </c>
      <c r="E137" s="180" t="s">
        <v>6</v>
      </c>
      <c r="F137" s="180" t="s">
        <v>7</v>
      </c>
      <c r="G137" s="237" t="s">
        <v>8</v>
      </c>
      <c r="H137" s="238"/>
      <c r="I137" s="238"/>
      <c r="J137" s="239"/>
      <c r="K137" s="237" t="s">
        <v>9</v>
      </c>
      <c r="L137" s="238"/>
      <c r="M137" s="238"/>
      <c r="N137" s="238"/>
      <c r="O137" s="239"/>
      <c r="P137" s="240" t="s">
        <v>10</v>
      </c>
    </row>
    <row r="138" spans="1:16" ht="33" x14ac:dyDescent="0.25">
      <c r="A138" s="236"/>
      <c r="B138" s="180" t="s">
        <v>68</v>
      </c>
      <c r="C138" s="180" t="s">
        <v>68</v>
      </c>
      <c r="D138" s="180" t="s">
        <v>68</v>
      </c>
      <c r="E138" s="180" t="s">
        <v>68</v>
      </c>
      <c r="F138" s="180" t="s">
        <v>68</v>
      </c>
      <c r="G138" s="180" t="s">
        <v>12</v>
      </c>
      <c r="H138" s="181" t="s">
        <v>13</v>
      </c>
      <c r="I138" s="181" t="s">
        <v>142</v>
      </c>
      <c r="J138" s="181" t="s">
        <v>15</v>
      </c>
      <c r="K138" s="181" t="s">
        <v>16</v>
      </c>
      <c r="L138" s="181" t="s">
        <v>17</v>
      </c>
      <c r="M138" s="181" t="s">
        <v>18</v>
      </c>
      <c r="N138" s="181" t="s">
        <v>19</v>
      </c>
      <c r="O138" s="181" t="s">
        <v>20</v>
      </c>
      <c r="P138" s="241"/>
    </row>
    <row r="139" spans="1:16" ht="66" x14ac:dyDescent="0.45">
      <c r="A139" s="173" t="s">
        <v>138</v>
      </c>
      <c r="B139" s="168">
        <v>50</v>
      </c>
      <c r="C139" s="83">
        <f>C151*2</f>
        <v>0.7</v>
      </c>
      <c r="D139" s="83">
        <f t="shared" ref="D139:O139" si="15">D151*2</f>
        <v>2.5499999999999998</v>
      </c>
      <c r="E139" s="83">
        <f t="shared" si="15"/>
        <v>4.45</v>
      </c>
      <c r="F139" s="83">
        <f t="shared" si="15"/>
        <v>44</v>
      </c>
      <c r="G139" s="83">
        <f t="shared" si="15"/>
        <v>8.1150000000000002</v>
      </c>
      <c r="H139" s="83">
        <f t="shared" si="15"/>
        <v>5.0000000000000001E-3</v>
      </c>
      <c r="I139" s="83">
        <f t="shared" si="15"/>
        <v>0.01</v>
      </c>
      <c r="J139" s="83">
        <f t="shared" si="15"/>
        <v>0</v>
      </c>
      <c r="K139" s="83">
        <f t="shared" si="15"/>
        <v>9.3450000000000006</v>
      </c>
      <c r="L139" s="83">
        <f t="shared" si="15"/>
        <v>6.9050000000000002</v>
      </c>
      <c r="M139" s="83">
        <f t="shared" si="15"/>
        <v>3.79</v>
      </c>
      <c r="N139" s="83">
        <f t="shared" si="15"/>
        <v>0.13</v>
      </c>
      <c r="O139" s="83">
        <f t="shared" si="15"/>
        <v>2.8450000000000002</v>
      </c>
      <c r="P139" s="117">
        <v>43</v>
      </c>
    </row>
    <row r="140" spans="1:16" ht="66" x14ac:dyDescent="0.25">
      <c r="A140" s="80" t="s">
        <v>139</v>
      </c>
      <c r="B140" s="140" t="s">
        <v>114</v>
      </c>
      <c r="C140" s="141">
        <v>10.85</v>
      </c>
      <c r="D140" s="141">
        <v>8.7799999999999994</v>
      </c>
      <c r="E140" s="141">
        <v>2.0299999999999998</v>
      </c>
      <c r="F140" s="141">
        <v>130.94999999999999</v>
      </c>
      <c r="G140" s="85">
        <v>8.4375000000000006E-3</v>
      </c>
      <c r="H140" s="85">
        <v>3.3750000000000002E-2</v>
      </c>
      <c r="I140" s="85">
        <v>8.4374999999999978E-2</v>
      </c>
      <c r="J140" s="85">
        <v>27</v>
      </c>
      <c r="K140" s="85">
        <v>34.503750000000004</v>
      </c>
      <c r="L140" s="85">
        <v>84.127499999999998</v>
      </c>
      <c r="M140" s="85">
        <v>12.825000000000001</v>
      </c>
      <c r="N140" s="85">
        <v>1.0237499999999999</v>
      </c>
      <c r="O140" s="85">
        <v>34.515000000000001</v>
      </c>
      <c r="P140" s="142">
        <v>493</v>
      </c>
    </row>
    <row r="141" spans="1:16" ht="33" x14ac:dyDescent="0.25">
      <c r="A141" s="13" t="s">
        <v>22</v>
      </c>
      <c r="B141" s="78">
        <v>150</v>
      </c>
      <c r="C141" s="79">
        <v>8.6999999999999975</v>
      </c>
      <c r="D141" s="79">
        <v>7.8</v>
      </c>
      <c r="E141" s="79">
        <v>42.6</v>
      </c>
      <c r="F141" s="79">
        <v>279</v>
      </c>
      <c r="G141" s="85">
        <v>0</v>
      </c>
      <c r="H141" s="14">
        <v>0.2475</v>
      </c>
      <c r="I141" s="14">
        <v>0.12</v>
      </c>
      <c r="J141" s="14">
        <v>15</v>
      </c>
      <c r="K141" s="14">
        <v>15.674999999999999</v>
      </c>
      <c r="L141" s="14">
        <v>209.77499999999998</v>
      </c>
      <c r="M141" s="14">
        <v>140.02499999999998</v>
      </c>
      <c r="N141" s="14">
        <v>4.8000000000000007</v>
      </c>
      <c r="O141" s="14">
        <v>267</v>
      </c>
      <c r="P141" s="120">
        <v>508</v>
      </c>
    </row>
    <row r="142" spans="1:16" ht="33" x14ac:dyDescent="0.25">
      <c r="A142" s="182" t="s">
        <v>84</v>
      </c>
      <c r="B142" s="183" t="s">
        <v>116</v>
      </c>
      <c r="C142" s="121">
        <v>0.3</v>
      </c>
      <c r="D142" s="121">
        <v>0</v>
      </c>
      <c r="E142" s="121">
        <v>15.2</v>
      </c>
      <c r="F142" s="121">
        <v>60</v>
      </c>
      <c r="G142" s="125">
        <v>4.0599999999999996</v>
      </c>
      <c r="H142" s="125">
        <v>0</v>
      </c>
      <c r="I142" s="125">
        <v>0</v>
      </c>
      <c r="J142" s="125">
        <v>0</v>
      </c>
      <c r="K142" s="125">
        <v>15.16</v>
      </c>
      <c r="L142" s="125">
        <v>7.14</v>
      </c>
      <c r="M142" s="125">
        <v>5.6</v>
      </c>
      <c r="N142" s="125">
        <v>0.57999999999999996</v>
      </c>
      <c r="O142" s="125">
        <v>0</v>
      </c>
      <c r="P142" s="120">
        <v>686</v>
      </c>
    </row>
    <row r="143" spans="1:16" ht="33" x14ac:dyDescent="0.25">
      <c r="A143" s="13" t="s">
        <v>151</v>
      </c>
      <c r="B143" s="78">
        <v>100</v>
      </c>
      <c r="C143" s="79">
        <v>1.1000000000000001</v>
      </c>
      <c r="D143" s="79">
        <v>4.0000000000000001E-3</v>
      </c>
      <c r="E143" s="79">
        <v>14.7</v>
      </c>
      <c r="F143" s="79">
        <v>62</v>
      </c>
      <c r="G143" s="85">
        <v>10</v>
      </c>
      <c r="H143" s="85">
        <v>0.03</v>
      </c>
      <c r="I143" s="85">
        <v>0.02</v>
      </c>
      <c r="J143" s="85">
        <v>0</v>
      </c>
      <c r="K143" s="85">
        <v>16</v>
      </c>
      <c r="L143" s="85">
        <v>11</v>
      </c>
      <c r="M143" s="85">
        <v>9</v>
      </c>
      <c r="N143" s="85">
        <v>2.2000000000000002</v>
      </c>
      <c r="O143" s="85">
        <v>278</v>
      </c>
      <c r="P143" s="82"/>
    </row>
    <row r="144" spans="1:16" ht="66" x14ac:dyDescent="0.25">
      <c r="A144" s="13" t="s">
        <v>69</v>
      </c>
      <c r="B144" s="17">
        <v>18</v>
      </c>
      <c r="C144" s="79">
        <v>1.35</v>
      </c>
      <c r="D144" s="79">
        <v>0.52</v>
      </c>
      <c r="E144" s="79">
        <v>9.25</v>
      </c>
      <c r="F144" s="79">
        <v>47.4</v>
      </c>
      <c r="G144" s="85">
        <v>0</v>
      </c>
      <c r="H144" s="85">
        <v>0.02</v>
      </c>
      <c r="I144" s="85">
        <v>0</v>
      </c>
      <c r="J144" s="85">
        <v>0</v>
      </c>
      <c r="K144" s="85">
        <v>5.94</v>
      </c>
      <c r="L144" s="85">
        <v>5.94</v>
      </c>
      <c r="M144" s="85">
        <v>10.44</v>
      </c>
      <c r="N144" s="85">
        <v>0.8</v>
      </c>
      <c r="O144" s="85">
        <v>0</v>
      </c>
      <c r="P144" s="78" t="s">
        <v>26</v>
      </c>
    </row>
    <row r="145" spans="1:16" ht="33" x14ac:dyDescent="0.25">
      <c r="A145" s="80" t="s">
        <v>25</v>
      </c>
      <c r="B145" s="78">
        <v>32.5</v>
      </c>
      <c r="C145" s="79">
        <v>2.5024999999999999</v>
      </c>
      <c r="D145" s="79">
        <v>0.45500000000000002</v>
      </c>
      <c r="E145" s="79">
        <v>12.2525</v>
      </c>
      <c r="F145" s="79">
        <v>65</v>
      </c>
      <c r="G145" s="85">
        <v>0</v>
      </c>
      <c r="H145" s="85">
        <v>3.3000000000000002E-2</v>
      </c>
      <c r="I145" s="85">
        <v>0</v>
      </c>
      <c r="J145" s="85">
        <v>0</v>
      </c>
      <c r="K145" s="85">
        <v>11.624000000000001</v>
      </c>
      <c r="L145" s="85">
        <v>22.858000000000001</v>
      </c>
      <c r="M145" s="85">
        <v>20.420999999999999</v>
      </c>
      <c r="N145" s="85">
        <v>1.5820000000000001</v>
      </c>
      <c r="O145" s="85">
        <v>0</v>
      </c>
      <c r="P145" s="78" t="s">
        <v>26</v>
      </c>
    </row>
    <row r="146" spans="1:16" ht="33" x14ac:dyDescent="0.45">
      <c r="A146" s="184" t="s">
        <v>27</v>
      </c>
      <c r="B146" s="180">
        <v>520.5</v>
      </c>
      <c r="C146" s="83"/>
      <c r="D146" s="83"/>
      <c r="E146" s="83"/>
      <c r="F146" s="83"/>
      <c r="G146" s="83"/>
      <c r="H146" s="83"/>
      <c r="I146" s="83"/>
      <c r="J146" s="83"/>
      <c r="K146" s="83"/>
      <c r="L146" s="83"/>
      <c r="M146" s="83"/>
      <c r="N146" s="83"/>
      <c r="O146" s="83"/>
      <c r="P146" s="117"/>
    </row>
    <row r="147" spans="1:16" ht="33" x14ac:dyDescent="0.45">
      <c r="A147" s="185"/>
      <c r="B147" s="177"/>
      <c r="C147" s="177"/>
      <c r="D147" s="177"/>
      <c r="E147" s="177"/>
      <c r="F147" s="177"/>
      <c r="G147" s="177"/>
      <c r="H147" s="177"/>
      <c r="I147" s="177"/>
      <c r="J147" s="177"/>
      <c r="K147" s="177"/>
      <c r="L147" s="177"/>
      <c r="M147" s="177"/>
      <c r="N147" s="177"/>
      <c r="O147" s="177"/>
      <c r="P147" s="186"/>
    </row>
    <row r="148" spans="1:16" ht="33" x14ac:dyDescent="0.45">
      <c r="A148" s="185" t="s">
        <v>29</v>
      </c>
      <c r="B148" s="177"/>
      <c r="C148" s="177"/>
      <c r="D148" s="177"/>
      <c r="E148" s="177"/>
      <c r="F148" s="177"/>
      <c r="G148" s="177"/>
      <c r="H148" s="178"/>
      <c r="I148" s="178"/>
      <c r="J148" s="178"/>
      <c r="K148" s="178"/>
      <c r="L148" s="178"/>
      <c r="M148" s="178"/>
      <c r="N148" s="178"/>
      <c r="O148" s="178"/>
      <c r="P148" s="179"/>
    </row>
    <row r="149" spans="1:16" ht="33" x14ac:dyDescent="0.25">
      <c r="A149" s="242" t="s">
        <v>2</v>
      </c>
      <c r="B149" s="180" t="s">
        <v>3</v>
      </c>
      <c r="C149" s="180" t="s">
        <v>4</v>
      </c>
      <c r="D149" s="180" t="s">
        <v>5</v>
      </c>
      <c r="E149" s="180" t="s">
        <v>6</v>
      </c>
      <c r="F149" s="180" t="s">
        <v>7</v>
      </c>
      <c r="G149" s="237" t="s">
        <v>8</v>
      </c>
      <c r="H149" s="238"/>
      <c r="I149" s="238"/>
      <c r="J149" s="239"/>
      <c r="K149" s="237" t="s">
        <v>9</v>
      </c>
      <c r="L149" s="238"/>
      <c r="M149" s="238"/>
      <c r="N149" s="238"/>
      <c r="O149" s="239"/>
      <c r="P149" s="240" t="s">
        <v>10</v>
      </c>
    </row>
    <row r="150" spans="1:16" ht="33" x14ac:dyDescent="0.25">
      <c r="A150" s="243"/>
      <c r="B150" s="180" t="s">
        <v>68</v>
      </c>
      <c r="C150" s="180" t="s">
        <v>68</v>
      </c>
      <c r="D150" s="180" t="s">
        <v>68</v>
      </c>
      <c r="E150" s="180" t="s">
        <v>68</v>
      </c>
      <c r="F150" s="180" t="s">
        <v>68</v>
      </c>
      <c r="G150" s="180" t="s">
        <v>12</v>
      </c>
      <c r="H150" s="181" t="s">
        <v>13</v>
      </c>
      <c r="I150" s="181" t="s">
        <v>142</v>
      </c>
      <c r="J150" s="181" t="s">
        <v>15</v>
      </c>
      <c r="K150" s="181" t="s">
        <v>16</v>
      </c>
      <c r="L150" s="181" t="s">
        <v>17</v>
      </c>
      <c r="M150" s="181" t="s">
        <v>18</v>
      </c>
      <c r="N150" s="181" t="s">
        <v>19</v>
      </c>
      <c r="O150" s="181" t="s">
        <v>20</v>
      </c>
      <c r="P150" s="241"/>
    </row>
    <row r="151" spans="1:16" ht="66" x14ac:dyDescent="0.25">
      <c r="A151" s="173" t="s">
        <v>138</v>
      </c>
      <c r="B151" s="168">
        <v>25</v>
      </c>
      <c r="C151" s="121">
        <v>0.35</v>
      </c>
      <c r="D151" s="121">
        <v>1.2749999999999999</v>
      </c>
      <c r="E151" s="121">
        <v>2.2250000000000001</v>
      </c>
      <c r="F151" s="121">
        <v>22</v>
      </c>
      <c r="G151" s="125">
        <v>4.0575000000000001</v>
      </c>
      <c r="H151" s="125">
        <v>2.5000000000000001E-3</v>
      </c>
      <c r="I151" s="125">
        <v>5.0000000000000001E-3</v>
      </c>
      <c r="J151" s="125">
        <v>0</v>
      </c>
      <c r="K151" s="125">
        <v>4.6725000000000003</v>
      </c>
      <c r="L151" s="125">
        <v>3.4525000000000001</v>
      </c>
      <c r="M151" s="125">
        <v>1.895</v>
      </c>
      <c r="N151" s="125">
        <v>6.5000000000000002E-2</v>
      </c>
      <c r="O151" s="125">
        <v>1.4225000000000001</v>
      </c>
      <c r="P151" s="120">
        <v>43</v>
      </c>
    </row>
    <row r="152" spans="1:16" ht="66" x14ac:dyDescent="0.25">
      <c r="A152" s="80" t="s">
        <v>154</v>
      </c>
      <c r="B152" s="78" t="s">
        <v>21</v>
      </c>
      <c r="C152" s="79">
        <v>2.3199999999999998</v>
      </c>
      <c r="D152" s="79">
        <v>2</v>
      </c>
      <c r="E152" s="79">
        <v>16.8</v>
      </c>
      <c r="F152" s="79">
        <v>96</v>
      </c>
      <c r="G152" s="85">
        <v>6.6</v>
      </c>
      <c r="H152" s="14">
        <v>0.02</v>
      </c>
      <c r="I152" s="14">
        <v>0.05</v>
      </c>
      <c r="J152" s="14">
        <v>0.02</v>
      </c>
      <c r="K152" s="14">
        <v>9.6</v>
      </c>
      <c r="L152" s="14">
        <v>22.8</v>
      </c>
      <c r="M152" s="14">
        <v>15.97</v>
      </c>
      <c r="N152" s="14">
        <v>0.64</v>
      </c>
      <c r="O152" s="14">
        <v>385</v>
      </c>
      <c r="P152" s="78">
        <v>140</v>
      </c>
    </row>
    <row r="153" spans="1:16" ht="66" x14ac:dyDescent="0.25">
      <c r="A153" s="80" t="s">
        <v>139</v>
      </c>
      <c r="B153" s="140" t="s">
        <v>114</v>
      </c>
      <c r="C153" s="141">
        <v>10.85</v>
      </c>
      <c r="D153" s="141">
        <v>8.7799999999999994</v>
      </c>
      <c r="E153" s="141">
        <v>2.0299999999999998</v>
      </c>
      <c r="F153" s="141">
        <v>130.94999999999999</v>
      </c>
      <c r="G153" s="85">
        <v>8.4375000000000006E-3</v>
      </c>
      <c r="H153" s="85">
        <v>3.3750000000000002E-2</v>
      </c>
      <c r="I153" s="85">
        <v>8.4374999999999978E-2</v>
      </c>
      <c r="J153" s="85">
        <v>27</v>
      </c>
      <c r="K153" s="85">
        <v>34.503750000000004</v>
      </c>
      <c r="L153" s="85">
        <v>84.127499999999998</v>
      </c>
      <c r="M153" s="85">
        <v>12.825000000000001</v>
      </c>
      <c r="N153" s="85">
        <v>1.0237499999999999</v>
      </c>
      <c r="O153" s="85">
        <v>34.515000000000001</v>
      </c>
      <c r="P153" s="142">
        <v>493</v>
      </c>
    </row>
    <row r="154" spans="1:16" ht="33" x14ac:dyDescent="0.25">
      <c r="A154" s="157" t="s">
        <v>22</v>
      </c>
      <c r="B154" s="78">
        <v>130</v>
      </c>
      <c r="C154" s="121">
        <v>7.5399999999999983</v>
      </c>
      <c r="D154" s="121">
        <v>6.76</v>
      </c>
      <c r="E154" s="121">
        <v>36.92</v>
      </c>
      <c r="F154" s="121">
        <v>241.8</v>
      </c>
      <c r="G154" s="122">
        <v>0</v>
      </c>
      <c r="H154" s="122">
        <v>0.2145</v>
      </c>
      <c r="I154" s="122">
        <v>0.104</v>
      </c>
      <c r="J154" s="122">
        <v>13</v>
      </c>
      <c r="K154" s="122">
        <v>13.584999999999999</v>
      </c>
      <c r="L154" s="122">
        <v>181.80499999999998</v>
      </c>
      <c r="M154" s="122">
        <v>121.35499999999999</v>
      </c>
      <c r="N154" s="122">
        <v>4.160000000000001</v>
      </c>
      <c r="O154" s="122">
        <v>231.4</v>
      </c>
      <c r="P154" s="120">
        <v>508</v>
      </c>
    </row>
    <row r="155" spans="1:16" ht="33" x14ac:dyDescent="0.25">
      <c r="A155" s="157" t="s">
        <v>84</v>
      </c>
      <c r="B155" s="183" t="s">
        <v>116</v>
      </c>
      <c r="C155" s="121">
        <v>0.3</v>
      </c>
      <c r="D155" s="121">
        <v>0</v>
      </c>
      <c r="E155" s="121">
        <v>15.2</v>
      </c>
      <c r="F155" s="121">
        <v>60</v>
      </c>
      <c r="G155" s="125">
        <v>4.0599999999999996</v>
      </c>
      <c r="H155" s="125">
        <v>0</v>
      </c>
      <c r="I155" s="125">
        <v>0</v>
      </c>
      <c r="J155" s="125">
        <v>0</v>
      </c>
      <c r="K155" s="125">
        <v>15.16</v>
      </c>
      <c r="L155" s="125">
        <v>7.14</v>
      </c>
      <c r="M155" s="125">
        <v>5.6</v>
      </c>
      <c r="N155" s="125">
        <v>0.57999999999999996</v>
      </c>
      <c r="O155" s="125">
        <v>0</v>
      </c>
      <c r="P155" s="120">
        <v>686</v>
      </c>
    </row>
    <row r="156" spans="1:16" ht="33" x14ac:dyDescent="0.25">
      <c r="A156" s="13" t="s">
        <v>151</v>
      </c>
      <c r="B156" s="78">
        <v>100</v>
      </c>
      <c r="C156" s="79">
        <v>1.1000000000000001</v>
      </c>
      <c r="D156" s="79">
        <v>4.0000000000000001E-3</v>
      </c>
      <c r="E156" s="79">
        <v>14.7</v>
      </c>
      <c r="F156" s="79">
        <v>62</v>
      </c>
      <c r="G156" s="85">
        <v>10</v>
      </c>
      <c r="H156" s="85">
        <v>0.03</v>
      </c>
      <c r="I156" s="85">
        <v>0.02</v>
      </c>
      <c r="J156" s="85">
        <v>0</v>
      </c>
      <c r="K156" s="85">
        <v>16</v>
      </c>
      <c r="L156" s="85">
        <v>11</v>
      </c>
      <c r="M156" s="85">
        <v>9</v>
      </c>
      <c r="N156" s="85">
        <v>2.2000000000000002</v>
      </c>
      <c r="O156" s="85">
        <v>278</v>
      </c>
      <c r="P156" s="82"/>
    </row>
    <row r="157" spans="1:16" ht="33" x14ac:dyDescent="0.25">
      <c r="A157" s="157" t="s">
        <v>25</v>
      </c>
      <c r="B157" s="78">
        <v>32.5</v>
      </c>
      <c r="C157" s="79">
        <v>2.5024999999999999</v>
      </c>
      <c r="D157" s="79">
        <v>0.45500000000000002</v>
      </c>
      <c r="E157" s="79">
        <v>12.2525</v>
      </c>
      <c r="F157" s="79">
        <v>65</v>
      </c>
      <c r="G157" s="85">
        <v>0</v>
      </c>
      <c r="H157" s="85">
        <v>3.3000000000000002E-2</v>
      </c>
      <c r="I157" s="85">
        <v>0</v>
      </c>
      <c r="J157" s="85">
        <v>0</v>
      </c>
      <c r="K157" s="85">
        <v>11.624000000000001</v>
      </c>
      <c r="L157" s="85">
        <v>22.858000000000001</v>
      </c>
      <c r="M157" s="85">
        <v>20.420999999999999</v>
      </c>
      <c r="N157" s="85">
        <v>1.5820000000000001</v>
      </c>
      <c r="O157" s="85">
        <v>0</v>
      </c>
      <c r="P157" s="78" t="s">
        <v>26</v>
      </c>
    </row>
    <row r="158" spans="1:16" ht="33" x14ac:dyDescent="0.25">
      <c r="A158" s="31" t="s">
        <v>27</v>
      </c>
      <c r="B158" s="180">
        <v>663.5</v>
      </c>
      <c r="C158" s="121">
        <f>SUM(C151:C157)</f>
        <v>24.962500000000002</v>
      </c>
      <c r="D158" s="121">
        <f t="shared" ref="D158:O158" si="16">SUM(D151:D157)</f>
        <v>19.273999999999997</v>
      </c>
      <c r="E158" s="121">
        <f t="shared" si="16"/>
        <v>100.12750000000001</v>
      </c>
      <c r="F158" s="121">
        <f t="shared" si="16"/>
        <v>677.75</v>
      </c>
      <c r="G158" s="121">
        <f t="shared" si="16"/>
        <v>24.725937499999997</v>
      </c>
      <c r="H158" s="121">
        <f t="shared" si="16"/>
        <v>0.33374999999999999</v>
      </c>
      <c r="I158" s="121">
        <f t="shared" si="16"/>
        <v>0.26337499999999997</v>
      </c>
      <c r="J158" s="121">
        <f t="shared" si="16"/>
        <v>40.019999999999996</v>
      </c>
      <c r="K158" s="121">
        <f t="shared" si="16"/>
        <v>105.14525</v>
      </c>
      <c r="L158" s="121">
        <f t="shared" si="16"/>
        <v>333.18299999999994</v>
      </c>
      <c r="M158" s="121">
        <f t="shared" si="16"/>
        <v>187.06599999999997</v>
      </c>
      <c r="N158" s="121">
        <f t="shared" si="16"/>
        <v>10.250750000000002</v>
      </c>
      <c r="O158" s="121">
        <f t="shared" si="16"/>
        <v>930.33749999999998</v>
      </c>
      <c r="P158" s="135"/>
    </row>
    <row r="159" spans="1:16" ht="33" x14ac:dyDescent="0.4">
      <c r="A159" s="175"/>
      <c r="B159" s="33"/>
      <c r="C159" s="34"/>
      <c r="D159" s="34"/>
      <c r="E159" s="34"/>
      <c r="F159" s="29"/>
      <c r="G159" s="23"/>
      <c r="H159" s="97"/>
      <c r="I159" s="97"/>
      <c r="J159" s="97"/>
      <c r="K159" s="97"/>
      <c r="L159" s="97"/>
      <c r="M159" s="97"/>
      <c r="N159" s="97"/>
      <c r="O159" s="97"/>
      <c r="P159" s="187"/>
    </row>
    <row r="160" spans="1:16" ht="33" x14ac:dyDescent="0.4">
      <c r="A160" s="26"/>
      <c r="B160" s="33"/>
      <c r="C160" s="34"/>
      <c r="D160" s="34"/>
      <c r="E160" s="34"/>
      <c r="F160" s="29"/>
      <c r="G160" s="23"/>
      <c r="H160" s="97"/>
      <c r="I160" s="97"/>
      <c r="J160" s="97"/>
      <c r="K160" s="97"/>
      <c r="L160" s="97"/>
      <c r="M160" s="97"/>
      <c r="N160" s="97"/>
      <c r="O160" s="97"/>
      <c r="P160" s="35"/>
    </row>
    <row r="161" spans="1:16" ht="33" x14ac:dyDescent="0.45">
      <c r="A161" s="6" t="s">
        <v>155</v>
      </c>
      <c r="B161" s="27"/>
      <c r="C161" s="28"/>
      <c r="D161" s="28"/>
      <c r="E161" s="28"/>
      <c r="F161" s="29"/>
      <c r="G161" s="3"/>
      <c r="H161" s="16"/>
      <c r="I161" s="16"/>
      <c r="J161" s="16"/>
      <c r="K161" s="16"/>
      <c r="L161" s="16"/>
      <c r="M161" s="16"/>
      <c r="N161" s="16"/>
      <c r="O161" s="16"/>
      <c r="P161" s="5"/>
    </row>
    <row r="162" spans="1:16" ht="33" x14ac:dyDescent="0.45">
      <c r="A162" s="6" t="s">
        <v>75</v>
      </c>
      <c r="B162" s="48"/>
      <c r="C162" s="28"/>
      <c r="D162" s="28"/>
      <c r="E162" s="28"/>
      <c r="F162" s="28"/>
      <c r="G162" s="3"/>
      <c r="H162" s="16"/>
      <c r="I162" s="16"/>
      <c r="J162" s="16"/>
      <c r="K162" s="16"/>
      <c r="L162" s="16"/>
      <c r="M162" s="16"/>
      <c r="N162" s="16"/>
      <c r="O162" s="16"/>
      <c r="P162" s="5"/>
    </row>
    <row r="163" spans="1:16" ht="33" x14ac:dyDescent="0.25">
      <c r="A163" s="232" t="s">
        <v>2</v>
      </c>
      <c r="B163" s="93" t="s">
        <v>3</v>
      </c>
      <c r="C163" s="101" t="s">
        <v>4</v>
      </c>
      <c r="D163" s="101" t="s">
        <v>5</v>
      </c>
      <c r="E163" s="101" t="s">
        <v>6</v>
      </c>
      <c r="F163" s="101" t="s">
        <v>7</v>
      </c>
      <c r="G163" s="230" t="s">
        <v>8</v>
      </c>
      <c r="H163" s="230"/>
      <c r="I163" s="230"/>
      <c r="J163" s="230"/>
      <c r="K163" s="230" t="s">
        <v>9</v>
      </c>
      <c r="L163" s="230"/>
      <c r="M163" s="230"/>
      <c r="N163" s="230"/>
      <c r="O163" s="230"/>
      <c r="P163" s="231" t="s">
        <v>10</v>
      </c>
    </row>
    <row r="164" spans="1:16" ht="33" x14ac:dyDescent="0.25">
      <c r="A164" s="233"/>
      <c r="B164" s="93" t="s">
        <v>68</v>
      </c>
      <c r="C164" s="93" t="s">
        <v>68</v>
      </c>
      <c r="D164" s="93" t="s">
        <v>68</v>
      </c>
      <c r="E164" s="93" t="s">
        <v>68</v>
      </c>
      <c r="F164" s="93" t="s">
        <v>68</v>
      </c>
      <c r="G164" s="100" t="s">
        <v>12</v>
      </c>
      <c r="H164" s="94" t="s">
        <v>13</v>
      </c>
      <c r="I164" s="94" t="s">
        <v>142</v>
      </c>
      <c r="J164" s="94" t="s">
        <v>15</v>
      </c>
      <c r="K164" s="94" t="s">
        <v>16</v>
      </c>
      <c r="L164" s="94" t="s">
        <v>17</v>
      </c>
      <c r="M164" s="94" t="s">
        <v>18</v>
      </c>
      <c r="N164" s="94" t="s">
        <v>19</v>
      </c>
      <c r="O164" s="94" t="s">
        <v>20</v>
      </c>
      <c r="P164" s="231"/>
    </row>
    <row r="165" spans="1:16" ht="33" x14ac:dyDescent="0.25">
      <c r="A165" s="13" t="s">
        <v>126</v>
      </c>
      <c r="B165" s="78">
        <v>25</v>
      </c>
      <c r="C165" s="79">
        <f>C176/20*25</f>
        <v>0.22</v>
      </c>
      <c r="D165" s="79">
        <f t="shared" ref="D165:O165" si="17">D176/20*25</f>
        <v>5.000000000000001E-2</v>
      </c>
      <c r="E165" s="79">
        <f t="shared" si="17"/>
        <v>0.97250000000000014</v>
      </c>
      <c r="F165" s="79">
        <f t="shared" si="17"/>
        <v>4.5</v>
      </c>
      <c r="G165" s="79">
        <f t="shared" si="17"/>
        <v>3.4250000000000003</v>
      </c>
      <c r="H165" s="79">
        <f t="shared" si="17"/>
        <v>0</v>
      </c>
      <c r="I165" s="79">
        <f t="shared" si="17"/>
        <v>0</v>
      </c>
      <c r="J165" s="79">
        <f t="shared" si="17"/>
        <v>10.500000000000002</v>
      </c>
      <c r="K165" s="79">
        <f t="shared" si="17"/>
        <v>2.5</v>
      </c>
      <c r="L165" s="79">
        <f t="shared" si="17"/>
        <v>6.0000000000000009</v>
      </c>
      <c r="M165" s="79">
        <f t="shared" si="17"/>
        <v>2.7500000000000004</v>
      </c>
      <c r="N165" s="79">
        <f t="shared" si="17"/>
        <v>7.4999999999999997E-2</v>
      </c>
      <c r="O165" s="79">
        <f t="shared" si="17"/>
        <v>59.25</v>
      </c>
      <c r="P165" s="78"/>
    </row>
    <row r="166" spans="1:16" ht="33" x14ac:dyDescent="0.25">
      <c r="A166" s="80" t="s">
        <v>156</v>
      </c>
      <c r="B166" s="78" t="s">
        <v>184</v>
      </c>
      <c r="C166" s="79">
        <v>8.99</v>
      </c>
      <c r="D166" s="79">
        <v>9.120000000000001</v>
      </c>
      <c r="E166" s="79">
        <v>11.36</v>
      </c>
      <c r="F166" s="79">
        <v>165.7</v>
      </c>
      <c r="G166" s="85">
        <v>0</v>
      </c>
      <c r="H166" s="85">
        <v>0.26400000000000001</v>
      </c>
      <c r="I166" s="85">
        <v>0.06</v>
      </c>
      <c r="J166" s="85">
        <v>15</v>
      </c>
      <c r="K166" s="85">
        <v>10.200000000000001</v>
      </c>
      <c r="L166" s="85">
        <v>66.47999999999999</v>
      </c>
      <c r="M166" s="85">
        <v>14.399999999999999</v>
      </c>
      <c r="N166" s="85">
        <v>0.98399999999999987</v>
      </c>
      <c r="O166" s="85">
        <v>96.996000000000009</v>
      </c>
      <c r="P166" s="142">
        <v>451</v>
      </c>
    </row>
    <row r="167" spans="1:16" ht="33" x14ac:dyDescent="0.25">
      <c r="A167" s="80" t="s">
        <v>38</v>
      </c>
      <c r="B167" s="78">
        <v>150</v>
      </c>
      <c r="C167" s="121">
        <v>5.2500000000000009</v>
      </c>
      <c r="D167" s="121">
        <v>6.15</v>
      </c>
      <c r="E167" s="121">
        <v>35.25</v>
      </c>
      <c r="F167" s="121">
        <v>220.5</v>
      </c>
      <c r="G167" s="122">
        <v>0</v>
      </c>
      <c r="H167" s="122">
        <v>0.97500000000000009</v>
      </c>
      <c r="I167" s="122">
        <v>0.06</v>
      </c>
      <c r="J167" s="122">
        <v>21.000000000000004</v>
      </c>
      <c r="K167" s="122">
        <v>4.8600000000000012</v>
      </c>
      <c r="L167" s="122">
        <v>37.170000000000009</v>
      </c>
      <c r="M167" s="122">
        <v>21.15</v>
      </c>
      <c r="N167" s="122">
        <v>1.1099999999999999</v>
      </c>
      <c r="O167" s="122">
        <v>30.344999999999995</v>
      </c>
      <c r="P167" s="120">
        <v>516</v>
      </c>
    </row>
    <row r="168" spans="1:16" ht="33" x14ac:dyDescent="0.25">
      <c r="A168" s="80" t="s">
        <v>140</v>
      </c>
      <c r="B168" s="78">
        <v>200</v>
      </c>
      <c r="C168" s="81">
        <v>0.6</v>
      </c>
      <c r="D168" s="81">
        <v>0</v>
      </c>
      <c r="E168" s="81">
        <v>31.4</v>
      </c>
      <c r="F168" s="81">
        <v>124</v>
      </c>
      <c r="G168" s="85">
        <v>20</v>
      </c>
      <c r="H168" s="85">
        <v>0.08</v>
      </c>
      <c r="I168" s="85">
        <v>0</v>
      </c>
      <c r="J168" s="85">
        <v>0</v>
      </c>
      <c r="K168" s="85">
        <v>16</v>
      </c>
      <c r="L168" s="85">
        <v>56</v>
      </c>
      <c r="M168" s="85">
        <v>84</v>
      </c>
      <c r="N168" s="85">
        <v>1.2</v>
      </c>
      <c r="O168" s="85">
        <v>0</v>
      </c>
      <c r="P168" s="17">
        <v>639</v>
      </c>
    </row>
    <row r="169" spans="1:16" ht="33" x14ac:dyDescent="0.25">
      <c r="A169" s="80" t="s">
        <v>144</v>
      </c>
      <c r="B169" s="78">
        <v>20</v>
      </c>
      <c r="C169" s="79">
        <v>1.58</v>
      </c>
      <c r="D169" s="79">
        <v>3.28</v>
      </c>
      <c r="E169" s="79">
        <v>13.2</v>
      </c>
      <c r="F169" s="79">
        <v>88.8</v>
      </c>
      <c r="G169" s="85">
        <v>0.98</v>
      </c>
      <c r="H169" s="85">
        <v>0.03</v>
      </c>
      <c r="I169" s="85">
        <v>0</v>
      </c>
      <c r="J169" s="85">
        <v>0.03</v>
      </c>
      <c r="K169" s="85">
        <v>90.8</v>
      </c>
      <c r="L169" s="85">
        <v>0.37</v>
      </c>
      <c r="M169" s="85">
        <v>0</v>
      </c>
      <c r="N169" s="85">
        <v>0</v>
      </c>
      <c r="O169" s="85">
        <v>0</v>
      </c>
      <c r="P169" s="78" t="s">
        <v>26</v>
      </c>
    </row>
    <row r="170" spans="1:16" ht="33" x14ac:dyDescent="0.25">
      <c r="A170" s="80" t="s">
        <v>25</v>
      </c>
      <c r="B170" s="78">
        <v>32.5</v>
      </c>
      <c r="C170" s="79">
        <v>2.5024999999999999</v>
      </c>
      <c r="D170" s="79">
        <v>0.45500000000000002</v>
      </c>
      <c r="E170" s="79">
        <v>12.2525</v>
      </c>
      <c r="F170" s="79">
        <v>65</v>
      </c>
      <c r="G170" s="85">
        <v>0</v>
      </c>
      <c r="H170" s="85">
        <v>3.3000000000000002E-2</v>
      </c>
      <c r="I170" s="85">
        <v>0</v>
      </c>
      <c r="J170" s="85">
        <v>0</v>
      </c>
      <c r="K170" s="85">
        <v>11.624000000000001</v>
      </c>
      <c r="L170" s="85">
        <v>22.858000000000001</v>
      </c>
      <c r="M170" s="85">
        <v>20.420999999999999</v>
      </c>
      <c r="N170" s="85">
        <v>1.5820000000000001</v>
      </c>
      <c r="O170" s="85">
        <v>0</v>
      </c>
      <c r="P170" s="78" t="s">
        <v>26</v>
      </c>
    </row>
    <row r="171" spans="1:16" ht="33" x14ac:dyDescent="0.25">
      <c r="A171" s="95" t="s">
        <v>27</v>
      </c>
      <c r="B171" s="93">
        <v>520.5</v>
      </c>
      <c r="C171" s="79"/>
      <c r="D171" s="79"/>
      <c r="E171" s="79"/>
      <c r="F171" s="79"/>
      <c r="G171" s="79"/>
      <c r="H171" s="79"/>
      <c r="I171" s="79"/>
      <c r="J171" s="79"/>
      <c r="K171" s="79"/>
      <c r="L171" s="79"/>
      <c r="M171" s="79"/>
      <c r="N171" s="79"/>
      <c r="O171" s="79"/>
      <c r="P171" s="20"/>
    </row>
    <row r="172" spans="1:16" ht="33" x14ac:dyDescent="0.25">
      <c r="A172" s="8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11"/>
    </row>
    <row r="173" spans="1:16" ht="33" x14ac:dyDescent="0.45">
      <c r="A173" s="6" t="s">
        <v>33</v>
      </c>
      <c r="B173" s="27"/>
      <c r="C173" s="28"/>
      <c r="D173" s="28"/>
      <c r="E173" s="28"/>
      <c r="F173" s="29"/>
      <c r="G173" s="3"/>
      <c r="H173" s="16"/>
      <c r="I173" s="16"/>
      <c r="J173" s="16"/>
      <c r="K173" s="16"/>
      <c r="L173" s="16"/>
      <c r="M173" s="16"/>
      <c r="N173" s="16"/>
      <c r="O173" s="16"/>
      <c r="P173" s="30"/>
    </row>
    <row r="174" spans="1:16" ht="33" x14ac:dyDescent="0.25">
      <c r="A174" s="229" t="s">
        <v>2</v>
      </c>
      <c r="B174" s="93" t="s">
        <v>3</v>
      </c>
      <c r="C174" s="101" t="s">
        <v>4</v>
      </c>
      <c r="D174" s="101" t="s">
        <v>5</v>
      </c>
      <c r="E174" s="101" t="s">
        <v>6</v>
      </c>
      <c r="F174" s="101" t="s">
        <v>7</v>
      </c>
      <c r="G174" s="234" t="s">
        <v>8</v>
      </c>
      <c r="H174" s="234"/>
      <c r="I174" s="234"/>
      <c r="J174" s="234"/>
      <c r="K174" s="230" t="s">
        <v>9</v>
      </c>
      <c r="L174" s="230"/>
      <c r="M174" s="230"/>
      <c r="N174" s="230"/>
      <c r="O174" s="230"/>
      <c r="P174" s="231" t="s">
        <v>10</v>
      </c>
    </row>
    <row r="175" spans="1:16" ht="33" x14ac:dyDescent="0.25">
      <c r="A175" s="229"/>
      <c r="B175" s="93" t="s">
        <v>68</v>
      </c>
      <c r="C175" s="93" t="s">
        <v>68</v>
      </c>
      <c r="D175" s="93" t="s">
        <v>68</v>
      </c>
      <c r="E175" s="93" t="s">
        <v>68</v>
      </c>
      <c r="F175" s="93" t="s">
        <v>68</v>
      </c>
      <c r="G175" s="170" t="s">
        <v>12</v>
      </c>
      <c r="H175" s="171" t="s">
        <v>13</v>
      </c>
      <c r="I175" s="171" t="s">
        <v>142</v>
      </c>
      <c r="J175" s="171" t="s">
        <v>15</v>
      </c>
      <c r="K175" s="94" t="s">
        <v>16</v>
      </c>
      <c r="L175" s="94" t="s">
        <v>17</v>
      </c>
      <c r="M175" s="94" t="s">
        <v>18</v>
      </c>
      <c r="N175" s="94" t="s">
        <v>19</v>
      </c>
      <c r="O175" s="94" t="s">
        <v>20</v>
      </c>
      <c r="P175" s="231"/>
    </row>
    <row r="176" spans="1:16" ht="33" x14ac:dyDescent="0.25">
      <c r="A176" s="13" t="s">
        <v>126</v>
      </c>
      <c r="B176" s="78">
        <v>20</v>
      </c>
      <c r="C176" s="121">
        <v>0.17600000000000002</v>
      </c>
      <c r="D176" s="121">
        <v>4.0000000000000008E-2</v>
      </c>
      <c r="E176" s="121">
        <v>0.77800000000000002</v>
      </c>
      <c r="F176" s="121">
        <v>3.6</v>
      </c>
      <c r="G176" s="125">
        <v>2.74</v>
      </c>
      <c r="H176" s="125">
        <v>0</v>
      </c>
      <c r="I176" s="125">
        <v>0</v>
      </c>
      <c r="J176" s="125">
        <v>8.4</v>
      </c>
      <c r="K176" s="125">
        <v>2</v>
      </c>
      <c r="L176" s="125">
        <v>4.8000000000000007</v>
      </c>
      <c r="M176" s="125">
        <v>2.2000000000000002</v>
      </c>
      <c r="N176" s="125">
        <v>0.06</v>
      </c>
      <c r="O176" s="125">
        <v>47.400000000000006</v>
      </c>
      <c r="P176" s="120"/>
    </row>
    <row r="177" spans="1:16" ht="66" x14ac:dyDescent="0.25">
      <c r="A177" s="13" t="s">
        <v>109</v>
      </c>
      <c r="B177" s="78" t="s">
        <v>21</v>
      </c>
      <c r="C177" s="79">
        <v>1.59</v>
      </c>
      <c r="D177" s="79">
        <v>5.51</v>
      </c>
      <c r="E177" s="79">
        <v>10.55</v>
      </c>
      <c r="F177" s="79">
        <v>84.8</v>
      </c>
      <c r="G177" s="85">
        <v>8.23</v>
      </c>
      <c r="H177" s="85">
        <v>0.04</v>
      </c>
      <c r="I177" s="85">
        <v>0.03</v>
      </c>
      <c r="J177" s="85">
        <v>0</v>
      </c>
      <c r="K177" s="85">
        <v>35.5</v>
      </c>
      <c r="L177" s="85">
        <v>42.58</v>
      </c>
      <c r="M177" s="85">
        <v>21</v>
      </c>
      <c r="N177" s="85">
        <v>0.95</v>
      </c>
      <c r="O177" s="85">
        <v>305.32</v>
      </c>
      <c r="P177" s="78">
        <v>110</v>
      </c>
    </row>
    <row r="178" spans="1:16" ht="66" x14ac:dyDescent="0.25">
      <c r="A178" s="80" t="s">
        <v>157</v>
      </c>
      <c r="B178" s="78" t="s">
        <v>184</v>
      </c>
      <c r="C178" s="79">
        <v>8.99</v>
      </c>
      <c r="D178" s="79">
        <v>9.120000000000001</v>
      </c>
      <c r="E178" s="79">
        <v>11.36</v>
      </c>
      <c r="F178" s="79">
        <v>165.7</v>
      </c>
      <c r="G178" s="85">
        <v>0</v>
      </c>
      <c r="H178" s="85">
        <v>0.26400000000000001</v>
      </c>
      <c r="I178" s="85">
        <v>0.06</v>
      </c>
      <c r="J178" s="85">
        <v>15</v>
      </c>
      <c r="K178" s="85">
        <v>10.200000000000001</v>
      </c>
      <c r="L178" s="85">
        <v>66.47999999999999</v>
      </c>
      <c r="M178" s="85">
        <v>14.399999999999999</v>
      </c>
      <c r="N178" s="85">
        <v>0.98399999999999987</v>
      </c>
      <c r="O178" s="85">
        <v>96.996000000000009</v>
      </c>
      <c r="P178" s="142">
        <v>451</v>
      </c>
    </row>
    <row r="179" spans="1:16" ht="33" x14ac:dyDescent="0.25">
      <c r="A179" s="80" t="s">
        <v>38</v>
      </c>
      <c r="B179" s="78">
        <v>130</v>
      </c>
      <c r="C179" s="121">
        <v>4.5500000000000007</v>
      </c>
      <c r="D179" s="121">
        <v>5.33</v>
      </c>
      <c r="E179" s="121">
        <v>30.549999999999997</v>
      </c>
      <c r="F179" s="121">
        <v>191.1</v>
      </c>
      <c r="G179" s="122">
        <v>0</v>
      </c>
      <c r="H179" s="122">
        <v>0.84500000000000008</v>
      </c>
      <c r="I179" s="122">
        <v>5.1999999999999998E-2</v>
      </c>
      <c r="J179" s="122">
        <v>18.200000000000003</v>
      </c>
      <c r="K179" s="122">
        <v>4.2120000000000006</v>
      </c>
      <c r="L179" s="122">
        <v>32.214000000000006</v>
      </c>
      <c r="M179" s="122">
        <v>18.329999999999998</v>
      </c>
      <c r="N179" s="122">
        <v>0.96199999999999997</v>
      </c>
      <c r="O179" s="122">
        <v>26.298999999999996</v>
      </c>
      <c r="P179" s="120">
        <v>516</v>
      </c>
    </row>
    <row r="180" spans="1:16" ht="33" x14ac:dyDescent="0.25">
      <c r="A180" s="80" t="s">
        <v>140</v>
      </c>
      <c r="B180" s="78">
        <v>200</v>
      </c>
      <c r="C180" s="81">
        <v>0.6</v>
      </c>
      <c r="D180" s="81">
        <v>0</v>
      </c>
      <c r="E180" s="81">
        <v>31.4</v>
      </c>
      <c r="F180" s="81">
        <v>124</v>
      </c>
      <c r="G180" s="85">
        <v>20</v>
      </c>
      <c r="H180" s="85">
        <v>0.08</v>
      </c>
      <c r="I180" s="85">
        <v>0</v>
      </c>
      <c r="J180" s="85">
        <v>0</v>
      </c>
      <c r="K180" s="85">
        <v>16</v>
      </c>
      <c r="L180" s="85">
        <v>56</v>
      </c>
      <c r="M180" s="85">
        <v>84</v>
      </c>
      <c r="N180" s="85">
        <v>1.2</v>
      </c>
      <c r="O180" s="85">
        <v>0</v>
      </c>
      <c r="P180" s="17">
        <v>639</v>
      </c>
    </row>
    <row r="181" spans="1:16" ht="33" x14ac:dyDescent="0.25">
      <c r="A181" s="80" t="s">
        <v>144</v>
      </c>
      <c r="B181" s="78">
        <v>20</v>
      </c>
      <c r="C181" s="79">
        <v>1.58</v>
      </c>
      <c r="D181" s="79">
        <v>3.28</v>
      </c>
      <c r="E181" s="79">
        <v>13.2</v>
      </c>
      <c r="F181" s="79">
        <v>88.8</v>
      </c>
      <c r="G181" s="85">
        <v>0.98</v>
      </c>
      <c r="H181" s="85">
        <v>0.03</v>
      </c>
      <c r="I181" s="85">
        <v>0</v>
      </c>
      <c r="J181" s="85">
        <v>0.03</v>
      </c>
      <c r="K181" s="85">
        <v>90.8</v>
      </c>
      <c r="L181" s="85">
        <v>0.37</v>
      </c>
      <c r="M181" s="85">
        <v>0</v>
      </c>
      <c r="N181" s="85">
        <v>0</v>
      </c>
      <c r="O181" s="85">
        <v>0</v>
      </c>
      <c r="P181" s="78" t="s">
        <v>26</v>
      </c>
    </row>
    <row r="182" spans="1:16" ht="33" x14ac:dyDescent="0.25">
      <c r="A182" s="80" t="s">
        <v>25</v>
      </c>
      <c r="B182" s="78">
        <v>32.5</v>
      </c>
      <c r="C182" s="79">
        <v>2.5024999999999999</v>
      </c>
      <c r="D182" s="79">
        <v>0.45500000000000002</v>
      </c>
      <c r="E182" s="79">
        <v>12.2525</v>
      </c>
      <c r="F182" s="79">
        <v>65</v>
      </c>
      <c r="G182" s="85">
        <v>0</v>
      </c>
      <c r="H182" s="85">
        <v>3.3000000000000002E-2</v>
      </c>
      <c r="I182" s="85">
        <v>0</v>
      </c>
      <c r="J182" s="85">
        <v>0</v>
      </c>
      <c r="K182" s="85">
        <v>11.624000000000001</v>
      </c>
      <c r="L182" s="85">
        <v>22.858000000000001</v>
      </c>
      <c r="M182" s="85">
        <v>20.420999999999999</v>
      </c>
      <c r="N182" s="85">
        <v>1.5820000000000001</v>
      </c>
      <c r="O182" s="85">
        <v>0</v>
      </c>
      <c r="P182" s="78" t="s">
        <v>26</v>
      </c>
    </row>
    <row r="183" spans="1:16" ht="33" x14ac:dyDescent="0.25">
      <c r="A183" s="95" t="s">
        <v>27</v>
      </c>
      <c r="B183" s="93">
        <v>673.5</v>
      </c>
      <c r="C183" s="79">
        <f>SUM(C176:C182)</f>
        <v>19.988500000000002</v>
      </c>
      <c r="D183" s="79">
        <f t="shared" ref="D183:O183" si="18">SUM(D176:D182)</f>
        <v>23.734999999999999</v>
      </c>
      <c r="E183" s="79">
        <f t="shared" si="18"/>
        <v>110.09050000000001</v>
      </c>
      <c r="F183" s="79">
        <f t="shared" si="18"/>
        <v>722.99999999999989</v>
      </c>
      <c r="G183" s="79">
        <f t="shared" si="18"/>
        <v>31.95</v>
      </c>
      <c r="H183" s="79">
        <f t="shared" si="18"/>
        <v>1.292</v>
      </c>
      <c r="I183" s="79">
        <f t="shared" si="18"/>
        <v>0.14199999999999999</v>
      </c>
      <c r="J183" s="79">
        <f t="shared" si="18"/>
        <v>41.63</v>
      </c>
      <c r="K183" s="79">
        <f t="shared" si="18"/>
        <v>170.33599999999998</v>
      </c>
      <c r="L183" s="79">
        <f t="shared" si="18"/>
        <v>225.30199999999999</v>
      </c>
      <c r="M183" s="79">
        <f t="shared" si="18"/>
        <v>160.351</v>
      </c>
      <c r="N183" s="79">
        <f t="shared" si="18"/>
        <v>5.7379999999999995</v>
      </c>
      <c r="O183" s="79">
        <f t="shared" si="18"/>
        <v>476.01499999999999</v>
      </c>
      <c r="P183" s="20"/>
    </row>
    <row r="184" spans="1:16" ht="33" x14ac:dyDescent="0.45">
      <c r="A184" s="6" t="s">
        <v>158</v>
      </c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5"/>
    </row>
    <row r="185" spans="1:16" ht="33" x14ac:dyDescent="0.45">
      <c r="A185" s="6" t="s">
        <v>76</v>
      </c>
      <c r="B185" s="49"/>
      <c r="C185" s="3"/>
      <c r="D185" s="3"/>
      <c r="E185" s="3"/>
      <c r="F185" s="3"/>
      <c r="G185" s="3"/>
      <c r="H185" s="16"/>
      <c r="I185" s="16"/>
      <c r="J185" s="16"/>
      <c r="K185" s="16"/>
      <c r="L185" s="16"/>
      <c r="M185" s="16"/>
      <c r="N185" s="16"/>
      <c r="O185" s="16"/>
      <c r="P185" s="5"/>
    </row>
    <row r="186" spans="1:16" ht="33" x14ac:dyDescent="0.25">
      <c r="A186" s="229" t="s">
        <v>2</v>
      </c>
      <c r="B186" s="93" t="s">
        <v>3</v>
      </c>
      <c r="C186" s="101" t="s">
        <v>4</v>
      </c>
      <c r="D186" s="101" t="s">
        <v>5</v>
      </c>
      <c r="E186" s="101" t="s">
        <v>6</v>
      </c>
      <c r="F186" s="101" t="s">
        <v>7</v>
      </c>
      <c r="G186" s="230" t="s">
        <v>8</v>
      </c>
      <c r="H186" s="230"/>
      <c r="I186" s="230"/>
      <c r="J186" s="230"/>
      <c r="K186" s="230" t="s">
        <v>9</v>
      </c>
      <c r="L186" s="230"/>
      <c r="M186" s="230"/>
      <c r="N186" s="230"/>
      <c r="O186" s="230"/>
      <c r="P186" s="231" t="s">
        <v>10</v>
      </c>
    </row>
    <row r="187" spans="1:16" ht="33" x14ac:dyDescent="0.25">
      <c r="A187" s="229"/>
      <c r="B187" s="93" t="s">
        <v>68</v>
      </c>
      <c r="C187" s="93" t="s">
        <v>68</v>
      </c>
      <c r="D187" s="93" t="s">
        <v>68</v>
      </c>
      <c r="E187" s="93" t="s">
        <v>68</v>
      </c>
      <c r="F187" s="93" t="s">
        <v>68</v>
      </c>
      <c r="G187" s="100" t="s">
        <v>12</v>
      </c>
      <c r="H187" s="94" t="s">
        <v>13</v>
      </c>
      <c r="I187" s="94" t="s">
        <v>142</v>
      </c>
      <c r="J187" s="94" t="s">
        <v>15</v>
      </c>
      <c r="K187" s="94" t="s">
        <v>16</v>
      </c>
      <c r="L187" s="94" t="s">
        <v>17</v>
      </c>
      <c r="M187" s="94" t="s">
        <v>18</v>
      </c>
      <c r="N187" s="94" t="s">
        <v>19</v>
      </c>
      <c r="O187" s="94" t="s">
        <v>20</v>
      </c>
      <c r="P187" s="231"/>
    </row>
    <row r="188" spans="1:16" ht="33" x14ac:dyDescent="0.25">
      <c r="A188" s="13" t="s">
        <v>122</v>
      </c>
      <c r="B188" s="78">
        <v>25</v>
      </c>
      <c r="C188" s="79">
        <v>0.16250000000000001</v>
      </c>
      <c r="D188" s="79">
        <v>2.75E-2</v>
      </c>
      <c r="E188" s="79">
        <v>0.90000000000000013</v>
      </c>
      <c r="F188" s="79">
        <v>3.75</v>
      </c>
      <c r="G188" s="79">
        <v>0.7</v>
      </c>
      <c r="H188" s="79">
        <v>0</v>
      </c>
      <c r="I188" s="79">
        <v>0</v>
      </c>
      <c r="J188" s="79">
        <v>1.25</v>
      </c>
      <c r="K188" s="79">
        <v>3.9999999999999996</v>
      </c>
      <c r="L188" s="79">
        <v>6</v>
      </c>
      <c r="M188" s="79">
        <v>3.25</v>
      </c>
      <c r="N188" s="79">
        <v>7.4999999999999997E-2</v>
      </c>
      <c r="O188" s="79">
        <v>36.750000000000007</v>
      </c>
      <c r="P188" s="78"/>
    </row>
    <row r="189" spans="1:16" ht="33" x14ac:dyDescent="0.25">
      <c r="A189" s="13" t="s">
        <v>129</v>
      </c>
      <c r="B189" s="78">
        <v>200</v>
      </c>
      <c r="C189" s="121">
        <v>17.8</v>
      </c>
      <c r="D189" s="121">
        <v>9.8000000000000025</v>
      </c>
      <c r="E189" s="121">
        <v>21.6</v>
      </c>
      <c r="F189" s="121">
        <v>250</v>
      </c>
      <c r="G189" s="122">
        <v>8.5428571428571445</v>
      </c>
      <c r="H189" s="122">
        <v>0.2</v>
      </c>
      <c r="I189" s="122">
        <v>0.3</v>
      </c>
      <c r="J189" s="122">
        <v>18.828571428571426</v>
      </c>
      <c r="K189" s="122">
        <v>28.228571428571431</v>
      </c>
      <c r="L189" s="122">
        <v>304.47142857142853</v>
      </c>
      <c r="M189" s="122">
        <v>59.057142857142864</v>
      </c>
      <c r="N189" s="122">
        <v>3.5999999999999996</v>
      </c>
      <c r="O189" s="122">
        <v>1088.3571428571429</v>
      </c>
      <c r="P189" s="120">
        <v>436</v>
      </c>
    </row>
    <row r="190" spans="1:16" ht="33" x14ac:dyDescent="0.25">
      <c r="A190" s="13" t="s">
        <v>82</v>
      </c>
      <c r="B190" s="17">
        <v>200</v>
      </c>
      <c r="C190" s="131">
        <v>0.2</v>
      </c>
      <c r="D190" s="131">
        <v>0</v>
      </c>
      <c r="E190" s="131">
        <v>15</v>
      </c>
      <c r="F190" s="131">
        <v>58</v>
      </c>
      <c r="G190" s="132">
        <v>0.02</v>
      </c>
      <c r="H190" s="133">
        <v>0</v>
      </c>
      <c r="I190" s="133">
        <v>0</v>
      </c>
      <c r="J190" s="133">
        <v>0</v>
      </c>
      <c r="K190" s="133">
        <v>1.29</v>
      </c>
      <c r="L190" s="133">
        <v>1.6</v>
      </c>
      <c r="M190" s="133">
        <v>0.88</v>
      </c>
      <c r="N190" s="133">
        <v>0.21</v>
      </c>
      <c r="O190" s="133">
        <v>8.7100000000000009</v>
      </c>
      <c r="P190" s="130">
        <v>685</v>
      </c>
    </row>
    <row r="191" spans="1:16" ht="66" x14ac:dyDescent="0.25">
      <c r="A191" s="13" t="s">
        <v>69</v>
      </c>
      <c r="B191" s="17">
        <v>18</v>
      </c>
      <c r="C191" s="79">
        <v>1.35</v>
      </c>
      <c r="D191" s="79">
        <v>0.52</v>
      </c>
      <c r="E191" s="79">
        <v>9.25</v>
      </c>
      <c r="F191" s="79">
        <v>47.4</v>
      </c>
      <c r="G191" s="85">
        <v>0</v>
      </c>
      <c r="H191" s="85">
        <v>0.02</v>
      </c>
      <c r="I191" s="85">
        <v>0</v>
      </c>
      <c r="J191" s="85">
        <v>0</v>
      </c>
      <c r="K191" s="85">
        <v>5.94</v>
      </c>
      <c r="L191" s="85">
        <v>5.94</v>
      </c>
      <c r="M191" s="85">
        <v>10.44</v>
      </c>
      <c r="N191" s="85">
        <v>0.8</v>
      </c>
      <c r="O191" s="85">
        <v>0</v>
      </c>
      <c r="P191" s="78" t="s">
        <v>26</v>
      </c>
    </row>
    <row r="192" spans="1:16" ht="33" x14ac:dyDescent="0.25">
      <c r="A192" s="80" t="s">
        <v>25</v>
      </c>
      <c r="B192" s="78">
        <v>32.5</v>
      </c>
      <c r="C192" s="79">
        <v>2.5024999999999999</v>
      </c>
      <c r="D192" s="79">
        <v>0.45500000000000002</v>
      </c>
      <c r="E192" s="79">
        <v>12.2525</v>
      </c>
      <c r="F192" s="79">
        <v>65</v>
      </c>
      <c r="G192" s="85">
        <v>0</v>
      </c>
      <c r="H192" s="85">
        <v>3.3000000000000002E-2</v>
      </c>
      <c r="I192" s="85">
        <v>0</v>
      </c>
      <c r="J192" s="85">
        <v>0</v>
      </c>
      <c r="K192" s="85">
        <v>11.624000000000001</v>
      </c>
      <c r="L192" s="85">
        <v>22.858000000000001</v>
      </c>
      <c r="M192" s="85">
        <v>20.420999999999999</v>
      </c>
      <c r="N192" s="85">
        <v>1.5820000000000001</v>
      </c>
      <c r="O192" s="85">
        <v>0</v>
      </c>
      <c r="P192" s="78" t="s">
        <v>26</v>
      </c>
    </row>
    <row r="193" spans="1:16" ht="33" x14ac:dyDescent="0.25">
      <c r="A193" s="95" t="s">
        <v>27</v>
      </c>
      <c r="B193" s="93">
        <v>500.5</v>
      </c>
      <c r="C193" s="79">
        <f>SUM(C188:C192)</f>
        <v>22.015000000000004</v>
      </c>
      <c r="D193" s="79">
        <f t="shared" ref="D193:O193" si="19">SUM(D188:D192)</f>
        <v>10.802500000000002</v>
      </c>
      <c r="E193" s="79">
        <f t="shared" si="19"/>
        <v>59.002499999999998</v>
      </c>
      <c r="F193" s="79">
        <f t="shared" si="19"/>
        <v>424.15</v>
      </c>
      <c r="G193" s="79">
        <f t="shared" si="19"/>
        <v>9.2628571428571433</v>
      </c>
      <c r="H193" s="79">
        <f t="shared" si="19"/>
        <v>0.253</v>
      </c>
      <c r="I193" s="79">
        <f t="shared" si="19"/>
        <v>0.3</v>
      </c>
      <c r="J193" s="79">
        <f t="shared" si="19"/>
        <v>20.078571428571426</v>
      </c>
      <c r="K193" s="79">
        <f t="shared" si="19"/>
        <v>51.082571428571427</v>
      </c>
      <c r="L193" s="79">
        <f t="shared" si="19"/>
        <v>340.86942857142856</v>
      </c>
      <c r="M193" s="79">
        <f t="shared" si="19"/>
        <v>94.048142857142864</v>
      </c>
      <c r="N193" s="79">
        <f t="shared" si="19"/>
        <v>6.2669999999999995</v>
      </c>
      <c r="O193" s="79">
        <f t="shared" si="19"/>
        <v>1133.8171428571429</v>
      </c>
      <c r="P193" s="20"/>
    </row>
    <row r="194" spans="1:16" ht="33" x14ac:dyDescent="0.25">
      <c r="A194" s="8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11"/>
    </row>
    <row r="195" spans="1:16" ht="33" x14ac:dyDescent="0.45">
      <c r="A195" s="6" t="s">
        <v>45</v>
      </c>
      <c r="B195" s="4"/>
      <c r="C195" s="3"/>
      <c r="D195" s="3"/>
      <c r="E195" s="3"/>
      <c r="F195" s="3"/>
      <c r="G195" s="3"/>
      <c r="H195" s="16"/>
      <c r="I195" s="16"/>
      <c r="J195" s="16"/>
      <c r="K195" s="16"/>
      <c r="L195" s="16"/>
      <c r="M195" s="16"/>
      <c r="N195" s="16"/>
      <c r="O195" s="16"/>
      <c r="P195" s="19"/>
    </row>
    <row r="196" spans="1:16" ht="33" x14ac:dyDescent="0.25">
      <c r="A196" s="229" t="s">
        <v>2</v>
      </c>
      <c r="B196" s="93" t="s">
        <v>3</v>
      </c>
      <c r="C196" s="101" t="s">
        <v>4</v>
      </c>
      <c r="D196" s="101" t="s">
        <v>5</v>
      </c>
      <c r="E196" s="101" t="s">
        <v>6</v>
      </c>
      <c r="F196" s="101" t="s">
        <v>7</v>
      </c>
      <c r="G196" s="230" t="s">
        <v>8</v>
      </c>
      <c r="H196" s="230"/>
      <c r="I196" s="230"/>
      <c r="J196" s="230"/>
      <c r="K196" s="230" t="s">
        <v>9</v>
      </c>
      <c r="L196" s="230"/>
      <c r="M196" s="230"/>
      <c r="N196" s="230"/>
      <c r="O196" s="230"/>
      <c r="P196" s="231" t="s">
        <v>10</v>
      </c>
    </row>
    <row r="197" spans="1:16" ht="33" x14ac:dyDescent="0.25">
      <c r="A197" s="229"/>
      <c r="B197" s="93" t="s">
        <v>68</v>
      </c>
      <c r="C197" s="93" t="s">
        <v>68</v>
      </c>
      <c r="D197" s="93" t="s">
        <v>68</v>
      </c>
      <c r="E197" s="93" t="s">
        <v>68</v>
      </c>
      <c r="F197" s="93" t="s">
        <v>68</v>
      </c>
      <c r="G197" s="100" t="s">
        <v>12</v>
      </c>
      <c r="H197" s="94" t="s">
        <v>13</v>
      </c>
      <c r="I197" s="94" t="s">
        <v>142</v>
      </c>
      <c r="J197" s="94" t="s">
        <v>15</v>
      </c>
      <c r="K197" s="94" t="s">
        <v>16</v>
      </c>
      <c r="L197" s="94" t="s">
        <v>17</v>
      </c>
      <c r="M197" s="94" t="s">
        <v>18</v>
      </c>
      <c r="N197" s="94" t="s">
        <v>19</v>
      </c>
      <c r="O197" s="94" t="s">
        <v>20</v>
      </c>
      <c r="P197" s="231"/>
    </row>
    <row r="198" spans="1:16" ht="33" x14ac:dyDescent="0.25">
      <c r="A198" s="13" t="s">
        <v>122</v>
      </c>
      <c r="B198" s="78">
        <v>20</v>
      </c>
      <c r="C198" s="131">
        <v>0.13</v>
      </c>
      <c r="D198" s="131">
        <v>2.2000000000000002E-2</v>
      </c>
      <c r="E198" s="131">
        <v>0.72000000000000008</v>
      </c>
      <c r="F198" s="131">
        <v>3</v>
      </c>
      <c r="G198" s="132">
        <v>0.55999999999999994</v>
      </c>
      <c r="H198" s="133">
        <v>0</v>
      </c>
      <c r="I198" s="133">
        <v>0</v>
      </c>
      <c r="J198" s="133">
        <v>1</v>
      </c>
      <c r="K198" s="133">
        <v>3.1999999999999997</v>
      </c>
      <c r="L198" s="133">
        <v>4.8</v>
      </c>
      <c r="M198" s="133">
        <v>2.6</v>
      </c>
      <c r="N198" s="133">
        <v>0.06</v>
      </c>
      <c r="O198" s="133">
        <v>29.400000000000002</v>
      </c>
      <c r="P198" s="130"/>
    </row>
    <row r="199" spans="1:16" ht="66" x14ac:dyDescent="0.25">
      <c r="A199" s="13" t="s">
        <v>159</v>
      </c>
      <c r="B199" s="140" t="s">
        <v>21</v>
      </c>
      <c r="C199" s="79">
        <v>2</v>
      </c>
      <c r="D199" s="79">
        <v>2.4</v>
      </c>
      <c r="E199" s="79">
        <v>14.64</v>
      </c>
      <c r="F199" s="79">
        <v>90.4</v>
      </c>
      <c r="G199" s="85">
        <v>24.76</v>
      </c>
      <c r="H199" s="14">
        <v>0.02</v>
      </c>
      <c r="I199" s="14">
        <v>0</v>
      </c>
      <c r="J199" s="14">
        <v>1.6800000000000002</v>
      </c>
      <c r="K199" s="14">
        <v>26.08</v>
      </c>
      <c r="L199" s="14">
        <v>242.78000000000003</v>
      </c>
      <c r="M199" s="14">
        <v>16.8</v>
      </c>
      <c r="N199" s="14">
        <v>0.57999999999999996</v>
      </c>
      <c r="O199" s="14">
        <v>0</v>
      </c>
      <c r="P199" s="78">
        <v>138</v>
      </c>
    </row>
    <row r="200" spans="1:16" ht="33" x14ac:dyDescent="0.25">
      <c r="A200" s="13" t="s">
        <v>160</v>
      </c>
      <c r="B200" s="78">
        <v>180</v>
      </c>
      <c r="C200" s="121">
        <v>16.020000000000003</v>
      </c>
      <c r="D200" s="121">
        <v>8.8200000000000021</v>
      </c>
      <c r="E200" s="121">
        <v>19.440000000000001</v>
      </c>
      <c r="F200" s="121">
        <v>225</v>
      </c>
      <c r="G200" s="122">
        <v>7.6885714285714304</v>
      </c>
      <c r="H200" s="122">
        <v>0.18</v>
      </c>
      <c r="I200" s="122">
        <v>0.27</v>
      </c>
      <c r="J200" s="122">
        <v>16.945714285714281</v>
      </c>
      <c r="K200" s="122">
        <v>25.405714285714289</v>
      </c>
      <c r="L200" s="122">
        <v>274.02428571428567</v>
      </c>
      <c r="M200" s="122">
        <v>53.151428571428575</v>
      </c>
      <c r="N200" s="122">
        <v>3.2399999999999998</v>
      </c>
      <c r="O200" s="122">
        <v>979.5214285714286</v>
      </c>
      <c r="P200" s="120">
        <v>436</v>
      </c>
    </row>
    <row r="201" spans="1:16" ht="33" x14ac:dyDescent="0.25">
      <c r="A201" s="13" t="s">
        <v>82</v>
      </c>
      <c r="B201" s="17">
        <v>200</v>
      </c>
      <c r="C201" s="131">
        <v>0.2</v>
      </c>
      <c r="D201" s="131">
        <v>0</v>
      </c>
      <c r="E201" s="131">
        <v>15</v>
      </c>
      <c r="F201" s="131">
        <v>58</v>
      </c>
      <c r="G201" s="132">
        <v>0.02</v>
      </c>
      <c r="H201" s="133">
        <v>0</v>
      </c>
      <c r="I201" s="133">
        <v>0</v>
      </c>
      <c r="J201" s="133">
        <v>0</v>
      </c>
      <c r="K201" s="133">
        <v>1.29</v>
      </c>
      <c r="L201" s="133">
        <v>1.6</v>
      </c>
      <c r="M201" s="133">
        <v>0.88</v>
      </c>
      <c r="N201" s="133">
        <v>0.21</v>
      </c>
      <c r="O201" s="133">
        <v>8.7100000000000009</v>
      </c>
      <c r="P201" s="130">
        <v>685</v>
      </c>
    </row>
    <row r="202" spans="1:16" ht="33" x14ac:dyDescent="0.25">
      <c r="A202" s="80" t="s">
        <v>25</v>
      </c>
      <c r="B202" s="78">
        <v>32.5</v>
      </c>
      <c r="C202" s="79">
        <v>2.5024999999999999</v>
      </c>
      <c r="D202" s="79">
        <v>0.45500000000000002</v>
      </c>
      <c r="E202" s="79">
        <v>12.2525</v>
      </c>
      <c r="F202" s="79">
        <v>65</v>
      </c>
      <c r="G202" s="85">
        <v>0</v>
      </c>
      <c r="H202" s="85">
        <v>3.3000000000000002E-2</v>
      </c>
      <c r="I202" s="85">
        <v>0</v>
      </c>
      <c r="J202" s="85">
        <v>0</v>
      </c>
      <c r="K202" s="85">
        <v>11.624000000000001</v>
      </c>
      <c r="L202" s="85">
        <v>22.858000000000001</v>
      </c>
      <c r="M202" s="85">
        <v>20.420999999999999</v>
      </c>
      <c r="N202" s="85">
        <v>1.5820000000000001</v>
      </c>
      <c r="O202" s="85">
        <v>0</v>
      </c>
      <c r="P202" s="78" t="s">
        <v>26</v>
      </c>
    </row>
    <row r="203" spans="1:16" ht="33" x14ac:dyDescent="0.25">
      <c r="A203" s="95" t="s">
        <v>27</v>
      </c>
      <c r="B203" s="93">
        <v>638.5</v>
      </c>
      <c r="C203" s="79">
        <f>SUM(C198:C202)</f>
        <v>20.852500000000003</v>
      </c>
      <c r="D203" s="79">
        <f t="shared" ref="D203:O203" si="20">SUM(D198:D202)</f>
        <v>11.697000000000001</v>
      </c>
      <c r="E203" s="79">
        <f t="shared" si="20"/>
        <v>62.052500000000002</v>
      </c>
      <c r="F203" s="79">
        <f t="shared" si="20"/>
        <v>441.4</v>
      </c>
      <c r="G203" s="79">
        <f t="shared" si="20"/>
        <v>33.028571428571432</v>
      </c>
      <c r="H203" s="79">
        <f t="shared" si="20"/>
        <v>0.23299999999999998</v>
      </c>
      <c r="I203" s="79">
        <f t="shared" si="20"/>
        <v>0.27</v>
      </c>
      <c r="J203" s="79">
        <f t="shared" si="20"/>
        <v>19.625714285714281</v>
      </c>
      <c r="K203" s="79">
        <f t="shared" si="20"/>
        <v>67.599714285714285</v>
      </c>
      <c r="L203" s="79">
        <f t="shared" si="20"/>
        <v>546.06228571428562</v>
      </c>
      <c r="M203" s="79">
        <f t="shared" si="20"/>
        <v>93.852428571428561</v>
      </c>
      <c r="N203" s="79">
        <f t="shared" si="20"/>
        <v>5.6719999999999997</v>
      </c>
      <c r="O203" s="79">
        <f t="shared" si="20"/>
        <v>1017.6314285714286</v>
      </c>
      <c r="P203" s="20"/>
    </row>
    <row r="204" spans="1:16" ht="33" x14ac:dyDescent="0.45">
      <c r="A204" s="6" t="s">
        <v>37</v>
      </c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6"/>
    </row>
    <row r="205" spans="1:16" ht="33" x14ac:dyDescent="0.45">
      <c r="A205" s="6" t="s">
        <v>67</v>
      </c>
      <c r="B205" s="2"/>
      <c r="C205" s="3"/>
      <c r="D205" s="3"/>
      <c r="E205" s="3"/>
      <c r="F205" s="7"/>
      <c r="G205" s="3"/>
      <c r="H205" s="16"/>
      <c r="I205" s="16"/>
      <c r="J205" s="16"/>
      <c r="K205" s="16"/>
      <c r="L205" s="16"/>
      <c r="M205" s="16"/>
      <c r="N205" s="16"/>
      <c r="O205" s="16"/>
      <c r="P205" s="5"/>
    </row>
    <row r="206" spans="1:16" ht="33" x14ac:dyDescent="0.25">
      <c r="A206" s="229" t="s">
        <v>2</v>
      </c>
      <c r="B206" s="93" t="s">
        <v>3</v>
      </c>
      <c r="C206" s="101" t="s">
        <v>4</v>
      </c>
      <c r="D206" s="101" t="s">
        <v>5</v>
      </c>
      <c r="E206" s="101" t="s">
        <v>6</v>
      </c>
      <c r="F206" s="101" t="s">
        <v>7</v>
      </c>
      <c r="G206" s="230" t="s">
        <v>8</v>
      </c>
      <c r="H206" s="230"/>
      <c r="I206" s="230"/>
      <c r="J206" s="230"/>
      <c r="K206" s="230" t="s">
        <v>9</v>
      </c>
      <c r="L206" s="230"/>
      <c r="M206" s="230"/>
      <c r="N206" s="230"/>
      <c r="O206" s="230"/>
      <c r="P206" s="231" t="s">
        <v>10</v>
      </c>
    </row>
    <row r="207" spans="1:16" ht="33" x14ac:dyDescent="0.25">
      <c r="A207" s="229"/>
      <c r="B207" s="93" t="s">
        <v>68</v>
      </c>
      <c r="C207" s="93" t="s">
        <v>68</v>
      </c>
      <c r="D207" s="93" t="s">
        <v>68</v>
      </c>
      <c r="E207" s="93" t="s">
        <v>68</v>
      </c>
      <c r="F207" s="93" t="s">
        <v>68</v>
      </c>
      <c r="G207" s="100" t="s">
        <v>12</v>
      </c>
      <c r="H207" s="94" t="s">
        <v>13</v>
      </c>
      <c r="I207" s="94" t="s">
        <v>142</v>
      </c>
      <c r="J207" s="94" t="s">
        <v>15</v>
      </c>
      <c r="K207" s="94" t="s">
        <v>16</v>
      </c>
      <c r="L207" s="94" t="s">
        <v>17</v>
      </c>
      <c r="M207" s="94" t="s">
        <v>18</v>
      </c>
      <c r="N207" s="94" t="s">
        <v>19</v>
      </c>
      <c r="O207" s="94" t="s">
        <v>20</v>
      </c>
      <c r="P207" s="231"/>
    </row>
    <row r="208" spans="1:16" ht="33" x14ac:dyDescent="0.45">
      <c r="A208" s="157" t="s">
        <v>70</v>
      </c>
      <c r="B208" s="168">
        <f>B219*2</f>
        <v>50</v>
      </c>
      <c r="C208" s="83">
        <f t="shared" ref="C208:O208" si="21">C219*2</f>
        <v>0.7</v>
      </c>
      <c r="D208" s="83">
        <f t="shared" si="21"/>
        <v>5.05</v>
      </c>
      <c r="E208" s="83">
        <f t="shared" si="21"/>
        <v>3.4</v>
      </c>
      <c r="F208" s="83">
        <f t="shared" si="21"/>
        <v>62</v>
      </c>
      <c r="G208" s="168">
        <f t="shared" si="21"/>
        <v>5.13</v>
      </c>
      <c r="H208" s="83">
        <f t="shared" si="21"/>
        <v>0.03</v>
      </c>
      <c r="I208" s="83">
        <f t="shared" si="21"/>
        <v>0.2</v>
      </c>
      <c r="J208" s="83">
        <f t="shared" si="21"/>
        <v>0</v>
      </c>
      <c r="K208" s="83">
        <f t="shared" si="21"/>
        <v>11.6</v>
      </c>
      <c r="L208" s="83">
        <f t="shared" si="21"/>
        <v>22.49</v>
      </c>
      <c r="M208" s="83">
        <f t="shared" si="21"/>
        <v>10.38</v>
      </c>
      <c r="N208" s="83">
        <f t="shared" si="21"/>
        <v>0.43</v>
      </c>
      <c r="O208" s="83">
        <f t="shared" si="21"/>
        <v>142.03</v>
      </c>
      <c r="P208" s="117">
        <v>71</v>
      </c>
    </row>
    <row r="209" spans="1:16" ht="33" x14ac:dyDescent="0.25">
      <c r="A209" s="80" t="s">
        <v>43</v>
      </c>
      <c r="B209" s="78" t="s">
        <v>114</v>
      </c>
      <c r="C209" s="79">
        <v>12.24</v>
      </c>
      <c r="D209" s="79">
        <v>12.24</v>
      </c>
      <c r="E209" s="79">
        <v>3.51</v>
      </c>
      <c r="F209" s="79">
        <v>175.5</v>
      </c>
      <c r="G209" s="85">
        <v>0</v>
      </c>
      <c r="H209" s="85">
        <v>0.06</v>
      </c>
      <c r="I209" s="85">
        <v>0</v>
      </c>
      <c r="J209" s="85">
        <v>0</v>
      </c>
      <c r="K209" s="85">
        <v>7.9950000000000001</v>
      </c>
      <c r="L209" s="85">
        <v>112.64999999999998</v>
      </c>
      <c r="M209" s="85">
        <v>13.335000000000001</v>
      </c>
      <c r="N209" s="85">
        <v>1.65</v>
      </c>
      <c r="O209" s="85">
        <v>0</v>
      </c>
      <c r="P209" s="78">
        <v>431</v>
      </c>
    </row>
    <row r="210" spans="1:16" ht="33" x14ac:dyDescent="0.25">
      <c r="A210" s="80" t="s">
        <v>115</v>
      </c>
      <c r="B210" s="78">
        <v>150</v>
      </c>
      <c r="C210" s="121">
        <v>3.75</v>
      </c>
      <c r="D210" s="121">
        <v>6.1499999999999995</v>
      </c>
      <c r="E210" s="121">
        <v>38.550000000000004</v>
      </c>
      <c r="F210" s="121">
        <v>228</v>
      </c>
      <c r="G210" s="122">
        <v>0</v>
      </c>
      <c r="H210" s="122">
        <v>0.03</v>
      </c>
      <c r="I210" s="122">
        <v>1.4999999999999999E-2</v>
      </c>
      <c r="J210" s="122">
        <v>20.250000000000007</v>
      </c>
      <c r="K210" s="122">
        <v>1.365</v>
      </c>
      <c r="L210" s="122">
        <v>60.945000000000007</v>
      </c>
      <c r="M210" s="122">
        <v>16.335000000000001</v>
      </c>
      <c r="N210" s="122">
        <v>0.52499999999999991</v>
      </c>
      <c r="O210" s="122">
        <v>40.575000000000003</v>
      </c>
      <c r="P210" s="120">
        <v>511</v>
      </c>
    </row>
    <row r="211" spans="1:16" ht="33" x14ac:dyDescent="0.25">
      <c r="A211" s="80" t="s">
        <v>47</v>
      </c>
      <c r="B211" s="78">
        <v>200</v>
      </c>
      <c r="C211" s="81">
        <v>0.1</v>
      </c>
      <c r="D211" s="81">
        <v>0</v>
      </c>
      <c r="E211" s="81">
        <v>25.2</v>
      </c>
      <c r="F211" s="81">
        <v>96</v>
      </c>
      <c r="G211" s="85">
        <v>12.9</v>
      </c>
      <c r="H211" s="85">
        <v>0.02</v>
      </c>
      <c r="I211" s="85">
        <v>0.01</v>
      </c>
      <c r="J211" s="85">
        <v>0</v>
      </c>
      <c r="K211" s="85">
        <v>23.52</v>
      </c>
      <c r="L211" s="85">
        <v>11.5</v>
      </c>
      <c r="M211" s="85">
        <v>6.5</v>
      </c>
      <c r="N211" s="85">
        <v>0.24</v>
      </c>
      <c r="O211" s="85">
        <v>99.4</v>
      </c>
      <c r="P211" s="78">
        <v>699</v>
      </c>
    </row>
    <row r="212" spans="1:16" ht="66" x14ac:dyDescent="0.25">
      <c r="A212" s="13" t="s">
        <v>69</v>
      </c>
      <c r="B212" s="17">
        <v>18</v>
      </c>
      <c r="C212" s="79">
        <v>1.35</v>
      </c>
      <c r="D212" s="79">
        <v>0.52</v>
      </c>
      <c r="E212" s="79">
        <v>9.25</v>
      </c>
      <c r="F212" s="79">
        <v>47.4</v>
      </c>
      <c r="G212" s="85">
        <v>0</v>
      </c>
      <c r="H212" s="85">
        <v>0.02</v>
      </c>
      <c r="I212" s="85">
        <v>0</v>
      </c>
      <c r="J212" s="85">
        <v>0</v>
      </c>
      <c r="K212" s="85">
        <v>5.94</v>
      </c>
      <c r="L212" s="85">
        <v>5.94</v>
      </c>
      <c r="M212" s="85">
        <v>10.44</v>
      </c>
      <c r="N212" s="85">
        <v>0.8</v>
      </c>
      <c r="O212" s="85">
        <v>0</v>
      </c>
      <c r="P212" s="78" t="s">
        <v>26</v>
      </c>
    </row>
    <row r="213" spans="1:16" ht="33" x14ac:dyDescent="0.25">
      <c r="A213" s="80" t="s">
        <v>25</v>
      </c>
      <c r="B213" s="78">
        <v>32.5</v>
      </c>
      <c r="C213" s="79">
        <v>2.5024999999999999</v>
      </c>
      <c r="D213" s="79">
        <v>0.45500000000000002</v>
      </c>
      <c r="E213" s="79">
        <v>12.2525</v>
      </c>
      <c r="F213" s="79">
        <v>65</v>
      </c>
      <c r="G213" s="85">
        <v>0</v>
      </c>
      <c r="H213" s="85">
        <v>3.3000000000000002E-2</v>
      </c>
      <c r="I213" s="85">
        <v>0</v>
      </c>
      <c r="J213" s="85">
        <v>0</v>
      </c>
      <c r="K213" s="85">
        <v>11.624000000000001</v>
      </c>
      <c r="L213" s="85">
        <v>22.858000000000001</v>
      </c>
      <c r="M213" s="85">
        <v>20.420999999999999</v>
      </c>
      <c r="N213" s="85">
        <v>1.5820000000000001</v>
      </c>
      <c r="O213" s="85">
        <v>0</v>
      </c>
      <c r="P213" s="78" t="s">
        <v>26</v>
      </c>
    </row>
    <row r="214" spans="1:16" ht="33" x14ac:dyDescent="0.25">
      <c r="A214" s="95" t="s">
        <v>27</v>
      </c>
      <c r="B214" s="93">
        <v>490.5</v>
      </c>
      <c r="C214" s="79">
        <f>SUM(C208:C213)</f>
        <v>20.642500000000002</v>
      </c>
      <c r="D214" s="79">
        <f t="shared" ref="D214:O214" si="22">SUM(D208:D213)</f>
        <v>24.414999999999996</v>
      </c>
      <c r="E214" s="79">
        <f t="shared" si="22"/>
        <v>92.162500000000009</v>
      </c>
      <c r="F214" s="79">
        <f t="shared" si="22"/>
        <v>673.9</v>
      </c>
      <c r="G214" s="79">
        <f t="shared" si="22"/>
        <v>18.03</v>
      </c>
      <c r="H214" s="79">
        <f t="shared" si="22"/>
        <v>0.19299999999999998</v>
      </c>
      <c r="I214" s="79">
        <f t="shared" si="22"/>
        <v>0.22500000000000003</v>
      </c>
      <c r="J214" s="79">
        <f t="shared" si="22"/>
        <v>20.250000000000007</v>
      </c>
      <c r="K214" s="79">
        <f t="shared" si="22"/>
        <v>62.043999999999997</v>
      </c>
      <c r="L214" s="79">
        <f t="shared" si="22"/>
        <v>236.38299999999998</v>
      </c>
      <c r="M214" s="79">
        <f t="shared" si="22"/>
        <v>77.411000000000001</v>
      </c>
      <c r="N214" s="79">
        <f t="shared" si="22"/>
        <v>5.2269999999999994</v>
      </c>
      <c r="O214" s="79">
        <f t="shared" si="22"/>
        <v>282.005</v>
      </c>
      <c r="P214" s="79"/>
    </row>
    <row r="215" spans="1:16" ht="33" x14ac:dyDescent="0.45">
      <c r="A215" s="6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6"/>
    </row>
    <row r="216" spans="1:16" ht="33" x14ac:dyDescent="0.45">
      <c r="A216" s="6" t="s">
        <v>33</v>
      </c>
      <c r="B216" s="2"/>
      <c r="C216" s="3"/>
      <c r="D216" s="3"/>
      <c r="E216" s="3"/>
      <c r="F216" s="7"/>
      <c r="G216" s="3"/>
      <c r="H216" s="16"/>
      <c r="I216" s="16"/>
      <c r="J216" s="16"/>
      <c r="K216" s="16"/>
      <c r="L216" s="16"/>
      <c r="M216" s="16"/>
      <c r="N216" s="16"/>
      <c r="O216" s="16"/>
      <c r="P216" s="6"/>
    </row>
    <row r="217" spans="1:16" ht="33" x14ac:dyDescent="0.25">
      <c r="A217" s="229" t="s">
        <v>2</v>
      </c>
      <c r="B217" s="93" t="s">
        <v>3</v>
      </c>
      <c r="C217" s="101" t="s">
        <v>4</v>
      </c>
      <c r="D217" s="101" t="s">
        <v>5</v>
      </c>
      <c r="E217" s="101" t="s">
        <v>6</v>
      </c>
      <c r="F217" s="101" t="s">
        <v>7</v>
      </c>
      <c r="G217" s="230" t="s">
        <v>8</v>
      </c>
      <c r="H217" s="230"/>
      <c r="I217" s="230"/>
      <c r="J217" s="230"/>
      <c r="K217" s="230" t="s">
        <v>9</v>
      </c>
      <c r="L217" s="230"/>
      <c r="M217" s="230"/>
      <c r="N217" s="230"/>
      <c r="O217" s="230"/>
      <c r="P217" s="231" t="s">
        <v>10</v>
      </c>
    </row>
    <row r="218" spans="1:16" ht="33" x14ac:dyDescent="0.25">
      <c r="A218" s="229"/>
      <c r="B218" s="93" t="s">
        <v>68</v>
      </c>
      <c r="C218" s="93" t="s">
        <v>68</v>
      </c>
      <c r="D218" s="93" t="s">
        <v>68</v>
      </c>
      <c r="E218" s="93" t="s">
        <v>68</v>
      </c>
      <c r="F218" s="93" t="s">
        <v>68</v>
      </c>
      <c r="G218" s="100" t="s">
        <v>12</v>
      </c>
      <c r="H218" s="94" t="s">
        <v>13</v>
      </c>
      <c r="I218" s="94" t="s">
        <v>142</v>
      </c>
      <c r="J218" s="94" t="s">
        <v>15</v>
      </c>
      <c r="K218" s="94" t="s">
        <v>16</v>
      </c>
      <c r="L218" s="94" t="s">
        <v>17</v>
      </c>
      <c r="M218" s="94" t="s">
        <v>18</v>
      </c>
      <c r="N218" s="94" t="s">
        <v>19</v>
      </c>
      <c r="O218" s="94" t="s">
        <v>20</v>
      </c>
      <c r="P218" s="231"/>
    </row>
    <row r="219" spans="1:16" ht="33" x14ac:dyDescent="0.25">
      <c r="A219" s="157" t="s">
        <v>70</v>
      </c>
      <c r="B219" s="168">
        <v>25</v>
      </c>
      <c r="C219" s="131">
        <v>0.35</v>
      </c>
      <c r="D219" s="131">
        <v>2.5249999999999999</v>
      </c>
      <c r="E219" s="131">
        <v>1.7</v>
      </c>
      <c r="F219" s="131">
        <v>31</v>
      </c>
      <c r="G219" s="132">
        <v>2.5649999999999999</v>
      </c>
      <c r="H219" s="133">
        <v>1.4999999999999999E-2</v>
      </c>
      <c r="I219" s="133">
        <v>0.1</v>
      </c>
      <c r="J219" s="133">
        <v>0</v>
      </c>
      <c r="K219" s="133">
        <v>5.8</v>
      </c>
      <c r="L219" s="133">
        <v>11.244999999999999</v>
      </c>
      <c r="M219" s="133">
        <v>5.19</v>
      </c>
      <c r="N219" s="133">
        <v>0.215</v>
      </c>
      <c r="O219" s="133">
        <v>71.015000000000001</v>
      </c>
      <c r="P219" s="130">
        <v>71</v>
      </c>
    </row>
    <row r="220" spans="1:16" ht="66" x14ac:dyDescent="0.25">
      <c r="A220" s="13" t="s">
        <v>120</v>
      </c>
      <c r="B220" s="78" t="s">
        <v>21</v>
      </c>
      <c r="C220" s="79">
        <v>1.59</v>
      </c>
      <c r="D220" s="79">
        <v>4.7899999999999991</v>
      </c>
      <c r="E220" s="79">
        <v>8.07</v>
      </c>
      <c r="F220" s="79">
        <v>70.400000000000006</v>
      </c>
      <c r="G220" s="85">
        <v>14.72</v>
      </c>
      <c r="H220" s="14">
        <v>0.05</v>
      </c>
      <c r="I220" s="14">
        <v>0.04</v>
      </c>
      <c r="J220" s="14">
        <v>0</v>
      </c>
      <c r="K220" s="14">
        <v>34.659999999999997</v>
      </c>
      <c r="L220" s="14">
        <v>38.1</v>
      </c>
      <c r="M220" s="14">
        <v>17.8</v>
      </c>
      <c r="N220" s="14">
        <v>0.64</v>
      </c>
      <c r="O220" s="14">
        <v>303.74</v>
      </c>
      <c r="P220" s="78">
        <v>124</v>
      </c>
    </row>
    <row r="221" spans="1:16" ht="33" x14ac:dyDescent="0.25">
      <c r="A221" s="80" t="s">
        <v>43</v>
      </c>
      <c r="B221" s="78" t="s">
        <v>114</v>
      </c>
      <c r="C221" s="79">
        <v>12.24</v>
      </c>
      <c r="D221" s="79">
        <v>12.24</v>
      </c>
      <c r="E221" s="79">
        <v>3.51</v>
      </c>
      <c r="F221" s="79">
        <v>175.5</v>
      </c>
      <c r="G221" s="85">
        <v>0</v>
      </c>
      <c r="H221" s="85">
        <v>0.06</v>
      </c>
      <c r="I221" s="85">
        <v>0</v>
      </c>
      <c r="J221" s="85">
        <v>0</v>
      </c>
      <c r="K221" s="85">
        <v>7.9950000000000001</v>
      </c>
      <c r="L221" s="85">
        <v>112.64999999999998</v>
      </c>
      <c r="M221" s="85">
        <v>13.335000000000001</v>
      </c>
      <c r="N221" s="85">
        <v>1.65</v>
      </c>
      <c r="O221" s="85">
        <v>0</v>
      </c>
      <c r="P221" s="78">
        <v>431</v>
      </c>
    </row>
    <row r="222" spans="1:16" ht="33" x14ac:dyDescent="0.25">
      <c r="A222" s="80" t="s">
        <v>115</v>
      </c>
      <c r="B222" s="78">
        <v>130</v>
      </c>
      <c r="C222" s="121">
        <v>3.25</v>
      </c>
      <c r="D222" s="121">
        <v>5.3299999999999992</v>
      </c>
      <c r="E222" s="121">
        <v>33.410000000000004</v>
      </c>
      <c r="F222" s="121">
        <v>197.6</v>
      </c>
      <c r="G222" s="122">
        <v>0</v>
      </c>
      <c r="H222" s="122">
        <v>2.5999999999999999E-2</v>
      </c>
      <c r="I222" s="122">
        <v>1.2999999999999999E-2</v>
      </c>
      <c r="J222" s="122">
        <v>17.550000000000004</v>
      </c>
      <c r="K222" s="122">
        <v>1.1830000000000001</v>
      </c>
      <c r="L222" s="122">
        <v>52.81900000000001</v>
      </c>
      <c r="M222" s="122">
        <v>14.157000000000002</v>
      </c>
      <c r="N222" s="122">
        <v>0.4549999999999999</v>
      </c>
      <c r="O222" s="122">
        <v>35.164999999999999</v>
      </c>
      <c r="P222" s="120">
        <v>511</v>
      </c>
    </row>
    <row r="223" spans="1:16" ht="33" x14ac:dyDescent="0.25">
      <c r="A223" s="80" t="s">
        <v>47</v>
      </c>
      <c r="B223" s="78">
        <v>200</v>
      </c>
      <c r="C223" s="81">
        <v>0.1</v>
      </c>
      <c r="D223" s="81">
        <v>0</v>
      </c>
      <c r="E223" s="81">
        <v>25.2</v>
      </c>
      <c r="F223" s="81">
        <v>96</v>
      </c>
      <c r="G223" s="85">
        <v>12.9</v>
      </c>
      <c r="H223" s="85">
        <v>0.02</v>
      </c>
      <c r="I223" s="85">
        <v>0.01</v>
      </c>
      <c r="J223" s="85">
        <v>0</v>
      </c>
      <c r="K223" s="85">
        <v>23.52</v>
      </c>
      <c r="L223" s="85">
        <v>11.5</v>
      </c>
      <c r="M223" s="85">
        <v>6.5</v>
      </c>
      <c r="N223" s="85">
        <v>0.24</v>
      </c>
      <c r="O223" s="85">
        <v>99.4</v>
      </c>
      <c r="P223" s="78">
        <v>699</v>
      </c>
    </row>
    <row r="224" spans="1:16" ht="33" x14ac:dyDescent="0.25">
      <c r="A224" s="80" t="s">
        <v>25</v>
      </c>
      <c r="B224" s="78">
        <v>32.5</v>
      </c>
      <c r="C224" s="79">
        <v>2.5024999999999999</v>
      </c>
      <c r="D224" s="79">
        <v>0.45500000000000002</v>
      </c>
      <c r="E224" s="79">
        <v>12.2525</v>
      </c>
      <c r="F224" s="79">
        <v>65</v>
      </c>
      <c r="G224" s="85">
        <v>0</v>
      </c>
      <c r="H224" s="85">
        <v>3.3000000000000002E-2</v>
      </c>
      <c r="I224" s="85">
        <v>0</v>
      </c>
      <c r="J224" s="85">
        <v>0</v>
      </c>
      <c r="K224" s="85">
        <v>11.624000000000001</v>
      </c>
      <c r="L224" s="85">
        <v>22.858000000000001</v>
      </c>
      <c r="M224" s="85">
        <v>20.420999999999999</v>
      </c>
      <c r="N224" s="85">
        <v>1.5820000000000001</v>
      </c>
      <c r="O224" s="85">
        <v>0</v>
      </c>
      <c r="P224" s="78" t="s">
        <v>26</v>
      </c>
    </row>
    <row r="225" spans="1:16" ht="33" x14ac:dyDescent="0.25">
      <c r="A225" s="95" t="s">
        <v>27</v>
      </c>
      <c r="B225" s="93">
        <v>623.5</v>
      </c>
      <c r="C225" s="121">
        <f>SUM(C219:C224)</f>
        <v>20.032500000000002</v>
      </c>
      <c r="D225" s="121">
        <f t="shared" ref="D225:O225" si="23">SUM(D219:D224)</f>
        <v>25.339999999999996</v>
      </c>
      <c r="E225" s="121">
        <f t="shared" si="23"/>
        <v>84.142499999999998</v>
      </c>
      <c r="F225" s="121">
        <f t="shared" si="23"/>
        <v>635.5</v>
      </c>
      <c r="G225" s="121">
        <f t="shared" si="23"/>
        <v>30.185000000000002</v>
      </c>
      <c r="H225" s="121">
        <f t="shared" si="23"/>
        <v>0.20399999999999999</v>
      </c>
      <c r="I225" s="121">
        <f t="shared" si="23"/>
        <v>0.16300000000000003</v>
      </c>
      <c r="J225" s="121">
        <f t="shared" si="23"/>
        <v>17.550000000000004</v>
      </c>
      <c r="K225" s="121">
        <f t="shared" si="23"/>
        <v>84.781999999999982</v>
      </c>
      <c r="L225" s="121">
        <f t="shared" si="23"/>
        <v>249.172</v>
      </c>
      <c r="M225" s="121">
        <f t="shared" si="23"/>
        <v>77.403000000000006</v>
      </c>
      <c r="N225" s="121">
        <f t="shared" si="23"/>
        <v>4.782</v>
      </c>
      <c r="O225" s="121">
        <f t="shared" si="23"/>
        <v>509.32000000000005</v>
      </c>
      <c r="P225" s="135"/>
    </row>
    <row r="226" spans="1:16" ht="33" x14ac:dyDescent="0.45">
      <c r="A226" s="6" t="s">
        <v>161</v>
      </c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5"/>
    </row>
    <row r="227" spans="1:16" ht="33" x14ac:dyDescent="0.45">
      <c r="A227" s="6" t="s">
        <v>67</v>
      </c>
      <c r="B227" s="16"/>
      <c r="C227" s="3"/>
      <c r="D227" s="3"/>
      <c r="E227" s="3"/>
      <c r="F227" s="7"/>
      <c r="G227" s="3"/>
      <c r="H227" s="16"/>
      <c r="I227" s="16"/>
      <c r="J227" s="16"/>
      <c r="K227" s="16"/>
      <c r="L227" s="16"/>
      <c r="M227" s="16"/>
      <c r="N227" s="16"/>
      <c r="O227" s="16"/>
      <c r="P227" s="5"/>
    </row>
    <row r="228" spans="1:16" ht="33" x14ac:dyDescent="0.25">
      <c r="A228" s="229" t="s">
        <v>2</v>
      </c>
      <c r="B228" s="93" t="s">
        <v>3</v>
      </c>
      <c r="C228" s="101" t="s">
        <v>4</v>
      </c>
      <c r="D228" s="101" t="s">
        <v>5</v>
      </c>
      <c r="E228" s="101" t="s">
        <v>6</v>
      </c>
      <c r="F228" s="101" t="s">
        <v>7</v>
      </c>
      <c r="G228" s="230" t="s">
        <v>8</v>
      </c>
      <c r="H228" s="230"/>
      <c r="I228" s="230"/>
      <c r="J228" s="230"/>
      <c r="K228" s="230" t="s">
        <v>9</v>
      </c>
      <c r="L228" s="230"/>
      <c r="M228" s="230"/>
      <c r="N228" s="230"/>
      <c r="O228" s="230"/>
      <c r="P228" s="231" t="s">
        <v>10</v>
      </c>
    </row>
    <row r="229" spans="1:16" ht="33" x14ac:dyDescent="0.25">
      <c r="A229" s="229"/>
      <c r="B229" s="93" t="s">
        <v>68</v>
      </c>
      <c r="C229" s="93" t="s">
        <v>68</v>
      </c>
      <c r="D229" s="93" t="s">
        <v>68</v>
      </c>
      <c r="E229" s="93" t="s">
        <v>68</v>
      </c>
      <c r="F229" s="93" t="s">
        <v>68</v>
      </c>
      <c r="G229" s="100" t="s">
        <v>12</v>
      </c>
      <c r="H229" s="94" t="s">
        <v>13</v>
      </c>
      <c r="I229" s="94" t="s">
        <v>142</v>
      </c>
      <c r="J229" s="94" t="s">
        <v>15</v>
      </c>
      <c r="K229" s="94" t="s">
        <v>16</v>
      </c>
      <c r="L229" s="94" t="s">
        <v>17</v>
      </c>
      <c r="M229" s="94" t="s">
        <v>18</v>
      </c>
      <c r="N229" s="94" t="s">
        <v>19</v>
      </c>
      <c r="O229" s="94" t="s">
        <v>20</v>
      </c>
      <c r="P229" s="231"/>
    </row>
    <row r="230" spans="1:16" ht="33" x14ac:dyDescent="0.25">
      <c r="A230" s="13" t="s">
        <v>131</v>
      </c>
      <c r="B230" s="78">
        <v>50</v>
      </c>
      <c r="C230" s="79">
        <f>C242*2</f>
        <v>0.7</v>
      </c>
      <c r="D230" s="79">
        <f t="shared" ref="D230:O230" si="24">D242*2</f>
        <v>2.5499999999999998</v>
      </c>
      <c r="E230" s="79">
        <f t="shared" si="24"/>
        <v>4.45</v>
      </c>
      <c r="F230" s="79">
        <f t="shared" si="24"/>
        <v>44</v>
      </c>
      <c r="G230" s="79">
        <f t="shared" si="24"/>
        <v>8.1150000000000002</v>
      </c>
      <c r="H230" s="79">
        <f t="shared" si="24"/>
        <v>5.0000000000000001E-3</v>
      </c>
      <c r="I230" s="79">
        <f t="shared" si="24"/>
        <v>0.01</v>
      </c>
      <c r="J230" s="79">
        <f t="shared" si="24"/>
        <v>0</v>
      </c>
      <c r="K230" s="79">
        <f t="shared" si="24"/>
        <v>9.3450000000000006</v>
      </c>
      <c r="L230" s="79">
        <f t="shared" si="24"/>
        <v>6.9050000000000002</v>
      </c>
      <c r="M230" s="79">
        <f t="shared" si="24"/>
        <v>3.79</v>
      </c>
      <c r="N230" s="79">
        <f t="shared" si="24"/>
        <v>0.13</v>
      </c>
      <c r="O230" s="79">
        <f t="shared" si="24"/>
        <v>2.8450000000000002</v>
      </c>
      <c r="P230" s="78">
        <v>43</v>
      </c>
    </row>
    <row r="231" spans="1:16" ht="33" x14ac:dyDescent="0.25">
      <c r="A231" s="80" t="s">
        <v>133</v>
      </c>
      <c r="B231" s="78" t="s">
        <v>184</v>
      </c>
      <c r="C231" s="121">
        <v>8.99</v>
      </c>
      <c r="D231" s="121">
        <v>9.120000000000001</v>
      </c>
      <c r="E231" s="121">
        <v>11.36</v>
      </c>
      <c r="F231" s="121">
        <v>165.7</v>
      </c>
      <c r="G231" s="125">
        <v>0</v>
      </c>
      <c r="H231" s="125">
        <v>0.26400000000000001</v>
      </c>
      <c r="I231" s="125">
        <v>0.06</v>
      </c>
      <c r="J231" s="125">
        <v>15</v>
      </c>
      <c r="K231" s="125">
        <v>10.200000000000001</v>
      </c>
      <c r="L231" s="125">
        <v>66.47999999999999</v>
      </c>
      <c r="M231" s="125">
        <v>14.399999999999999</v>
      </c>
      <c r="N231" s="125">
        <v>0.98399999999999987</v>
      </c>
      <c r="O231" s="125">
        <v>96.996000000000009</v>
      </c>
      <c r="P231" s="120">
        <v>462</v>
      </c>
    </row>
    <row r="232" spans="1:16" ht="33" x14ac:dyDescent="0.25">
      <c r="A232" s="80" t="s">
        <v>31</v>
      </c>
      <c r="B232" s="158">
        <v>150</v>
      </c>
      <c r="C232" s="121">
        <v>3.1499999999999995</v>
      </c>
      <c r="D232" s="121">
        <v>6.75</v>
      </c>
      <c r="E232" s="121">
        <v>21.9</v>
      </c>
      <c r="F232" s="121">
        <v>163.5</v>
      </c>
      <c r="G232" s="122">
        <v>12.1</v>
      </c>
      <c r="H232" s="122">
        <v>9.2999999999999999E-2</v>
      </c>
      <c r="I232" s="122">
        <v>7.400000000000001E-2</v>
      </c>
      <c r="J232" s="122">
        <v>17</v>
      </c>
      <c r="K232" s="122">
        <v>24.65</v>
      </c>
      <c r="L232" s="122">
        <v>57.73</v>
      </c>
      <c r="M232" s="122">
        <v>18.5</v>
      </c>
      <c r="N232" s="122">
        <v>0.66999999999999993</v>
      </c>
      <c r="O232" s="122">
        <v>432.3</v>
      </c>
      <c r="P232" s="120">
        <v>520</v>
      </c>
    </row>
    <row r="233" spans="1:16" ht="33" x14ac:dyDescent="0.25">
      <c r="A233" s="80" t="s">
        <v>134</v>
      </c>
      <c r="B233" s="17">
        <v>200</v>
      </c>
      <c r="C233" s="79">
        <v>0.2</v>
      </c>
      <c r="D233" s="79">
        <v>0</v>
      </c>
      <c r="E233" s="79">
        <v>35.799999999999997</v>
      </c>
      <c r="F233" s="79">
        <v>142</v>
      </c>
      <c r="G233" s="85">
        <v>3.2</v>
      </c>
      <c r="H233" s="85">
        <v>0.06</v>
      </c>
      <c r="I233" s="85">
        <v>0</v>
      </c>
      <c r="J233" s="85">
        <v>0</v>
      </c>
      <c r="K233" s="85">
        <v>14.22</v>
      </c>
      <c r="L233" s="85">
        <v>2.14</v>
      </c>
      <c r="M233" s="85">
        <v>4.1399999999999997</v>
      </c>
      <c r="N233" s="85">
        <v>0.48</v>
      </c>
      <c r="O233" s="85">
        <v>0</v>
      </c>
      <c r="P233" s="78">
        <v>631</v>
      </c>
    </row>
    <row r="234" spans="1:16" ht="33" x14ac:dyDescent="0.25">
      <c r="A234" s="13" t="s">
        <v>151</v>
      </c>
      <c r="B234" s="78">
        <v>100</v>
      </c>
      <c r="C234" s="79">
        <v>1.1000000000000001</v>
      </c>
      <c r="D234" s="79">
        <v>4.0000000000000001E-3</v>
      </c>
      <c r="E234" s="79">
        <v>14.7</v>
      </c>
      <c r="F234" s="79">
        <v>62</v>
      </c>
      <c r="G234" s="85">
        <v>10</v>
      </c>
      <c r="H234" s="85">
        <v>0.03</v>
      </c>
      <c r="I234" s="85">
        <v>0.02</v>
      </c>
      <c r="J234" s="85">
        <v>0</v>
      </c>
      <c r="K234" s="85">
        <v>16</v>
      </c>
      <c r="L234" s="85">
        <v>11</v>
      </c>
      <c r="M234" s="85">
        <v>9</v>
      </c>
      <c r="N234" s="85">
        <v>2.2000000000000002</v>
      </c>
      <c r="O234" s="85">
        <v>278</v>
      </c>
      <c r="P234" s="82"/>
    </row>
    <row r="235" spans="1:16" ht="66" x14ac:dyDescent="0.25">
      <c r="A235" s="13" t="s">
        <v>69</v>
      </c>
      <c r="B235" s="17">
        <v>18</v>
      </c>
      <c r="C235" s="79">
        <v>1.35</v>
      </c>
      <c r="D235" s="79">
        <v>0.52</v>
      </c>
      <c r="E235" s="79">
        <v>9.25</v>
      </c>
      <c r="F235" s="79">
        <v>47.4</v>
      </c>
      <c r="G235" s="85">
        <v>0</v>
      </c>
      <c r="H235" s="85">
        <v>0.02</v>
      </c>
      <c r="I235" s="85">
        <v>0</v>
      </c>
      <c r="J235" s="85">
        <v>0</v>
      </c>
      <c r="K235" s="85">
        <v>5.94</v>
      </c>
      <c r="L235" s="85">
        <v>5.94</v>
      </c>
      <c r="M235" s="85">
        <v>10.44</v>
      </c>
      <c r="N235" s="85">
        <v>0.8</v>
      </c>
      <c r="O235" s="85">
        <v>0</v>
      </c>
      <c r="P235" s="78" t="s">
        <v>26</v>
      </c>
    </row>
    <row r="236" spans="1:16" ht="33" x14ac:dyDescent="0.25">
      <c r="A236" s="80" t="s">
        <v>25</v>
      </c>
      <c r="B236" s="78">
        <v>32.5</v>
      </c>
      <c r="C236" s="79">
        <v>2.5024999999999999</v>
      </c>
      <c r="D236" s="79">
        <v>0.45500000000000002</v>
      </c>
      <c r="E236" s="79">
        <v>12.2525</v>
      </c>
      <c r="F236" s="79">
        <v>65</v>
      </c>
      <c r="G236" s="85">
        <v>0</v>
      </c>
      <c r="H236" s="85">
        <v>3.3000000000000002E-2</v>
      </c>
      <c r="I236" s="85">
        <v>0</v>
      </c>
      <c r="J236" s="85">
        <v>0</v>
      </c>
      <c r="K236" s="85">
        <v>11.624000000000001</v>
      </c>
      <c r="L236" s="85">
        <v>22.858000000000001</v>
      </c>
      <c r="M236" s="85">
        <v>20.420999999999999</v>
      </c>
      <c r="N236" s="85">
        <v>1.5820000000000001</v>
      </c>
      <c r="O236" s="85">
        <v>0</v>
      </c>
      <c r="P236" s="78" t="s">
        <v>26</v>
      </c>
    </row>
    <row r="237" spans="1:16" ht="33" x14ac:dyDescent="0.25">
      <c r="A237" s="95" t="s">
        <v>27</v>
      </c>
      <c r="B237" s="93">
        <v>550.5</v>
      </c>
      <c r="C237" s="79"/>
      <c r="D237" s="79"/>
      <c r="E237" s="79"/>
      <c r="F237" s="79"/>
      <c r="G237" s="79"/>
      <c r="H237" s="79"/>
      <c r="I237" s="79"/>
      <c r="J237" s="79"/>
      <c r="K237" s="79"/>
      <c r="L237" s="79"/>
      <c r="M237" s="79"/>
      <c r="N237" s="79"/>
      <c r="O237" s="79"/>
      <c r="P237" s="20"/>
    </row>
    <row r="238" spans="1:16" ht="33" x14ac:dyDescent="0.25">
      <c r="A238" s="8"/>
      <c r="B238" s="9"/>
      <c r="C238" s="10"/>
      <c r="D238" s="10"/>
      <c r="E238" s="10"/>
      <c r="F238" s="10"/>
      <c r="G238" s="3"/>
      <c r="H238" s="16"/>
      <c r="I238" s="16"/>
      <c r="J238" s="16"/>
      <c r="K238" s="16"/>
      <c r="L238" s="16"/>
      <c r="M238" s="16"/>
      <c r="N238" s="16"/>
      <c r="O238" s="16"/>
      <c r="P238" s="11"/>
    </row>
    <row r="239" spans="1:16" ht="33" x14ac:dyDescent="0.45">
      <c r="A239" s="6" t="s">
        <v>33</v>
      </c>
      <c r="B239" s="2"/>
      <c r="C239" s="3"/>
      <c r="D239" s="3"/>
      <c r="E239" s="3"/>
      <c r="F239" s="7"/>
      <c r="G239" s="3"/>
      <c r="H239" s="16"/>
      <c r="I239" s="16"/>
      <c r="J239" s="16"/>
      <c r="K239" s="16"/>
      <c r="L239" s="16"/>
      <c r="M239" s="16"/>
      <c r="N239" s="16"/>
      <c r="O239" s="16"/>
      <c r="P239" s="19"/>
    </row>
    <row r="240" spans="1:16" ht="33" x14ac:dyDescent="0.25">
      <c r="A240" s="229" t="s">
        <v>2</v>
      </c>
      <c r="B240" s="93" t="s">
        <v>3</v>
      </c>
      <c r="C240" s="101" t="s">
        <v>4</v>
      </c>
      <c r="D240" s="101" t="s">
        <v>5</v>
      </c>
      <c r="E240" s="101" t="s">
        <v>6</v>
      </c>
      <c r="F240" s="101" t="s">
        <v>7</v>
      </c>
      <c r="G240" s="230" t="s">
        <v>8</v>
      </c>
      <c r="H240" s="230"/>
      <c r="I240" s="230"/>
      <c r="J240" s="230"/>
      <c r="K240" s="230" t="s">
        <v>9</v>
      </c>
      <c r="L240" s="230"/>
      <c r="M240" s="230"/>
      <c r="N240" s="230"/>
      <c r="O240" s="230"/>
      <c r="P240" s="231" t="s">
        <v>10</v>
      </c>
    </row>
    <row r="241" spans="1:16" ht="33" x14ac:dyDescent="0.25">
      <c r="A241" s="229"/>
      <c r="B241" s="93" t="s">
        <v>68</v>
      </c>
      <c r="C241" s="93" t="s">
        <v>68</v>
      </c>
      <c r="D241" s="93" t="s">
        <v>68</v>
      </c>
      <c r="E241" s="93" t="s">
        <v>68</v>
      </c>
      <c r="F241" s="93" t="s">
        <v>68</v>
      </c>
      <c r="G241" s="100" t="s">
        <v>12</v>
      </c>
      <c r="H241" s="94" t="s">
        <v>13</v>
      </c>
      <c r="I241" s="94" t="s">
        <v>142</v>
      </c>
      <c r="J241" s="94" t="s">
        <v>15</v>
      </c>
      <c r="K241" s="94" t="s">
        <v>16</v>
      </c>
      <c r="L241" s="94" t="s">
        <v>17</v>
      </c>
      <c r="M241" s="94" t="s">
        <v>18</v>
      </c>
      <c r="N241" s="94" t="s">
        <v>19</v>
      </c>
      <c r="O241" s="94" t="s">
        <v>20</v>
      </c>
      <c r="P241" s="231"/>
    </row>
    <row r="242" spans="1:16" ht="33" x14ac:dyDescent="0.25">
      <c r="A242" s="13" t="s">
        <v>131</v>
      </c>
      <c r="B242" s="78">
        <v>25</v>
      </c>
      <c r="C242" s="121">
        <v>0.35</v>
      </c>
      <c r="D242" s="121">
        <v>1.2749999999999999</v>
      </c>
      <c r="E242" s="121">
        <v>2.2250000000000001</v>
      </c>
      <c r="F242" s="121">
        <v>22</v>
      </c>
      <c r="G242" s="125">
        <v>4.0575000000000001</v>
      </c>
      <c r="H242" s="125">
        <v>2.5000000000000001E-3</v>
      </c>
      <c r="I242" s="125">
        <v>5.0000000000000001E-3</v>
      </c>
      <c r="J242" s="125">
        <v>0</v>
      </c>
      <c r="K242" s="125">
        <v>4.6725000000000003</v>
      </c>
      <c r="L242" s="125">
        <v>3.4525000000000001</v>
      </c>
      <c r="M242" s="125">
        <v>1.895</v>
      </c>
      <c r="N242" s="125">
        <v>6.5000000000000002E-2</v>
      </c>
      <c r="O242" s="125">
        <v>1.4225000000000001</v>
      </c>
      <c r="P242" s="120">
        <v>43</v>
      </c>
    </row>
    <row r="243" spans="1:16" ht="66" x14ac:dyDescent="0.25">
      <c r="A243" s="13" t="s">
        <v>40</v>
      </c>
      <c r="B243" s="78" t="s">
        <v>21</v>
      </c>
      <c r="C243" s="79">
        <v>6.08</v>
      </c>
      <c r="D243" s="79">
        <v>4.5599999999999996</v>
      </c>
      <c r="E243" s="79">
        <v>16</v>
      </c>
      <c r="F243" s="79">
        <v>130.4</v>
      </c>
      <c r="G243" s="85">
        <v>25.65</v>
      </c>
      <c r="H243" s="14">
        <v>0.18</v>
      </c>
      <c r="I243" s="14">
        <v>0.06</v>
      </c>
      <c r="J243" s="14">
        <v>0</v>
      </c>
      <c r="K243" s="14">
        <v>30.46</v>
      </c>
      <c r="L243" s="14">
        <v>69.739999999999995</v>
      </c>
      <c r="M243" s="14">
        <v>28.24</v>
      </c>
      <c r="N243" s="14">
        <v>1.62</v>
      </c>
      <c r="O243" s="14">
        <v>378.18</v>
      </c>
      <c r="P243" s="78">
        <v>139</v>
      </c>
    </row>
    <row r="244" spans="1:16" ht="33" x14ac:dyDescent="0.25">
      <c r="A244" s="80" t="s">
        <v>133</v>
      </c>
      <c r="B244" s="78" t="s">
        <v>184</v>
      </c>
      <c r="C244" s="121">
        <v>8.99</v>
      </c>
      <c r="D244" s="121">
        <v>9.120000000000001</v>
      </c>
      <c r="E244" s="121">
        <v>11.36</v>
      </c>
      <c r="F244" s="121">
        <v>165.7</v>
      </c>
      <c r="G244" s="125">
        <v>0</v>
      </c>
      <c r="H244" s="125">
        <v>0.26400000000000001</v>
      </c>
      <c r="I244" s="125">
        <v>0.06</v>
      </c>
      <c r="J244" s="125">
        <v>15</v>
      </c>
      <c r="K244" s="125">
        <v>10.200000000000001</v>
      </c>
      <c r="L244" s="125">
        <v>66.47999999999999</v>
      </c>
      <c r="M244" s="125">
        <v>14.399999999999999</v>
      </c>
      <c r="N244" s="125">
        <v>0.98399999999999987</v>
      </c>
      <c r="O244" s="125">
        <v>96.996000000000009</v>
      </c>
      <c r="P244" s="120">
        <v>462</v>
      </c>
    </row>
    <row r="245" spans="1:16" ht="33" x14ac:dyDescent="0.25">
      <c r="A245" s="80" t="s">
        <v>31</v>
      </c>
      <c r="B245" s="78">
        <v>130</v>
      </c>
      <c r="C245" s="121">
        <v>2.7299999999999995</v>
      </c>
      <c r="D245" s="121">
        <v>5.85</v>
      </c>
      <c r="E245" s="121">
        <v>18.98</v>
      </c>
      <c r="F245" s="121">
        <v>141.70000000000002</v>
      </c>
      <c r="G245" s="122">
        <v>10.486666666666666</v>
      </c>
      <c r="H245" s="122">
        <v>8.0600000000000005E-2</v>
      </c>
      <c r="I245" s="122">
        <v>6.4133333333333334E-2</v>
      </c>
      <c r="J245" s="122">
        <v>14.733333333333333</v>
      </c>
      <c r="K245" s="122">
        <v>21.363333333333333</v>
      </c>
      <c r="L245" s="122">
        <v>50.032666666666664</v>
      </c>
      <c r="M245" s="122">
        <v>16.033333333333335</v>
      </c>
      <c r="N245" s="122">
        <v>0.58066666666666666</v>
      </c>
      <c r="O245" s="122">
        <v>374.66</v>
      </c>
      <c r="P245" s="120">
        <v>520</v>
      </c>
    </row>
    <row r="246" spans="1:16" ht="33" x14ac:dyDescent="0.25">
      <c r="A246" s="80" t="s">
        <v>134</v>
      </c>
      <c r="B246" s="17">
        <v>200</v>
      </c>
      <c r="C246" s="79">
        <v>0.2</v>
      </c>
      <c r="D246" s="79">
        <v>0</v>
      </c>
      <c r="E246" s="79">
        <v>35.799999999999997</v>
      </c>
      <c r="F246" s="79">
        <v>142</v>
      </c>
      <c r="G246" s="85">
        <v>3.2</v>
      </c>
      <c r="H246" s="85">
        <v>0.06</v>
      </c>
      <c r="I246" s="85">
        <v>0</v>
      </c>
      <c r="J246" s="85">
        <v>0</v>
      </c>
      <c r="K246" s="85">
        <v>14.22</v>
      </c>
      <c r="L246" s="85">
        <v>2.14</v>
      </c>
      <c r="M246" s="85">
        <v>4.1399999999999997</v>
      </c>
      <c r="N246" s="85">
        <v>0.48</v>
      </c>
      <c r="O246" s="85">
        <v>0</v>
      </c>
      <c r="P246" s="78">
        <v>631</v>
      </c>
    </row>
    <row r="247" spans="1:16" ht="33" x14ac:dyDescent="0.25">
      <c r="A247" s="13" t="s">
        <v>151</v>
      </c>
      <c r="B247" s="78">
        <v>100</v>
      </c>
      <c r="C247" s="79">
        <v>1.1000000000000001</v>
      </c>
      <c r="D247" s="79">
        <v>4.0000000000000001E-3</v>
      </c>
      <c r="E247" s="79">
        <v>14.7</v>
      </c>
      <c r="F247" s="79">
        <v>62</v>
      </c>
      <c r="G247" s="85">
        <v>10</v>
      </c>
      <c r="H247" s="85">
        <v>0.03</v>
      </c>
      <c r="I247" s="85">
        <v>0.02</v>
      </c>
      <c r="J247" s="85">
        <v>0</v>
      </c>
      <c r="K247" s="85">
        <v>16</v>
      </c>
      <c r="L247" s="85">
        <v>11</v>
      </c>
      <c r="M247" s="85">
        <v>9</v>
      </c>
      <c r="N247" s="85">
        <v>2.2000000000000002</v>
      </c>
      <c r="O247" s="85">
        <v>278</v>
      </c>
      <c r="P247" s="82"/>
    </row>
    <row r="248" spans="1:16" ht="33" x14ac:dyDescent="0.25">
      <c r="A248" s="80" t="s">
        <v>25</v>
      </c>
      <c r="B248" s="78">
        <v>32.5</v>
      </c>
      <c r="C248" s="79">
        <v>2.5024999999999999</v>
      </c>
      <c r="D248" s="79">
        <v>0.45500000000000002</v>
      </c>
      <c r="E248" s="79">
        <v>12.2525</v>
      </c>
      <c r="F248" s="79">
        <v>65</v>
      </c>
      <c r="G248" s="85">
        <v>0</v>
      </c>
      <c r="H248" s="85">
        <v>3.3000000000000002E-2</v>
      </c>
      <c r="I248" s="85">
        <v>0</v>
      </c>
      <c r="J248" s="85">
        <v>0</v>
      </c>
      <c r="K248" s="85">
        <v>11.624000000000001</v>
      </c>
      <c r="L248" s="85">
        <v>22.858000000000001</v>
      </c>
      <c r="M248" s="85">
        <v>20.420999999999999</v>
      </c>
      <c r="N248" s="85">
        <v>1.5820000000000001</v>
      </c>
      <c r="O248" s="85">
        <v>0</v>
      </c>
      <c r="P248" s="78" t="s">
        <v>26</v>
      </c>
    </row>
    <row r="249" spans="1:16" ht="33" x14ac:dyDescent="0.25">
      <c r="A249" s="95" t="s">
        <v>27</v>
      </c>
      <c r="B249" s="93">
        <v>683.5</v>
      </c>
      <c r="C249" s="121">
        <f>SUM(C242:C248)</f>
        <v>21.952500000000001</v>
      </c>
      <c r="D249" s="121">
        <f t="shared" ref="D249:O249" si="25">SUM(D242:D248)</f>
        <v>21.263999999999999</v>
      </c>
      <c r="E249" s="121">
        <f t="shared" si="25"/>
        <v>111.3175</v>
      </c>
      <c r="F249" s="121">
        <f t="shared" si="25"/>
        <v>728.80000000000007</v>
      </c>
      <c r="G249" s="121">
        <f t="shared" si="25"/>
        <v>53.394166666666671</v>
      </c>
      <c r="H249" s="121">
        <f t="shared" si="25"/>
        <v>0.65010000000000001</v>
      </c>
      <c r="I249" s="121">
        <f t="shared" si="25"/>
        <v>0.20913333333333331</v>
      </c>
      <c r="J249" s="121">
        <f t="shared" si="25"/>
        <v>29.733333333333334</v>
      </c>
      <c r="K249" s="121">
        <f t="shared" si="25"/>
        <v>108.53983333333333</v>
      </c>
      <c r="L249" s="121">
        <f t="shared" si="25"/>
        <v>225.70316666666665</v>
      </c>
      <c r="M249" s="121">
        <f t="shared" si="25"/>
        <v>94.129333333333335</v>
      </c>
      <c r="N249" s="121">
        <f t="shared" si="25"/>
        <v>7.5116666666666667</v>
      </c>
      <c r="O249" s="121">
        <f t="shared" si="25"/>
        <v>1129.2585000000001</v>
      </c>
      <c r="P249" s="135"/>
    </row>
  </sheetData>
  <mergeCells count="90">
    <mergeCell ref="A57:A58"/>
    <mergeCell ref="G57:J57"/>
    <mergeCell ref="K57:O57"/>
    <mergeCell ref="P57:P58"/>
    <mergeCell ref="A69:A70"/>
    <mergeCell ref="G69:J69"/>
    <mergeCell ref="K69:O69"/>
    <mergeCell ref="P69:P70"/>
    <mergeCell ref="P33:P34"/>
    <mergeCell ref="A45:A46"/>
    <mergeCell ref="G45:J45"/>
    <mergeCell ref="K45:O45"/>
    <mergeCell ref="P45:P46"/>
    <mergeCell ref="L4:P4"/>
    <mergeCell ref="L5:P5"/>
    <mergeCell ref="L6:P6"/>
    <mergeCell ref="L9:P9"/>
    <mergeCell ref="L10:P10"/>
    <mergeCell ref="A103:A104"/>
    <mergeCell ref="G103:J103"/>
    <mergeCell ref="K103:O103"/>
    <mergeCell ref="P103:P104"/>
    <mergeCell ref="L11:P11"/>
    <mergeCell ref="A13:P13"/>
    <mergeCell ref="A14:P14"/>
    <mergeCell ref="A15:P15"/>
    <mergeCell ref="A16:P16"/>
    <mergeCell ref="A22:A23"/>
    <mergeCell ref="G22:J22"/>
    <mergeCell ref="K22:O22"/>
    <mergeCell ref="P22:P23"/>
    <mergeCell ref="A33:A34"/>
    <mergeCell ref="G33:J33"/>
    <mergeCell ref="K33:O33"/>
    <mergeCell ref="A80:A81"/>
    <mergeCell ref="G80:J80"/>
    <mergeCell ref="K80:O80"/>
    <mergeCell ref="P80:P81"/>
    <mergeCell ref="A91:A92"/>
    <mergeCell ref="G91:J91"/>
    <mergeCell ref="K91:O91"/>
    <mergeCell ref="P91:P92"/>
    <mergeCell ref="A116:A117"/>
    <mergeCell ref="G116:J116"/>
    <mergeCell ref="K116:O116"/>
    <mergeCell ref="P116:P117"/>
    <mergeCell ref="A126:A127"/>
    <mergeCell ref="G126:J126"/>
    <mergeCell ref="K126:O126"/>
    <mergeCell ref="P126:P127"/>
    <mergeCell ref="A137:A138"/>
    <mergeCell ref="G137:J137"/>
    <mergeCell ref="K137:O137"/>
    <mergeCell ref="P137:P138"/>
    <mergeCell ref="A149:A150"/>
    <mergeCell ref="G149:J149"/>
    <mergeCell ref="K149:O149"/>
    <mergeCell ref="P149:P150"/>
    <mergeCell ref="A163:A164"/>
    <mergeCell ref="G163:J163"/>
    <mergeCell ref="K163:O163"/>
    <mergeCell ref="P163:P164"/>
    <mergeCell ref="A174:A175"/>
    <mergeCell ref="G174:J174"/>
    <mergeCell ref="K174:O174"/>
    <mergeCell ref="P174:P175"/>
    <mergeCell ref="A186:A187"/>
    <mergeCell ref="G186:J186"/>
    <mergeCell ref="K186:O186"/>
    <mergeCell ref="P186:P187"/>
    <mergeCell ref="A196:A197"/>
    <mergeCell ref="G196:J196"/>
    <mergeCell ref="K196:O196"/>
    <mergeCell ref="P196:P197"/>
    <mergeCell ref="A206:A207"/>
    <mergeCell ref="G206:J206"/>
    <mergeCell ref="K206:O206"/>
    <mergeCell ref="P206:P207"/>
    <mergeCell ref="A217:A218"/>
    <mergeCell ref="G217:J217"/>
    <mergeCell ref="K217:O217"/>
    <mergeCell ref="P217:P218"/>
    <mergeCell ref="A228:A229"/>
    <mergeCell ref="G228:J228"/>
    <mergeCell ref="K228:O228"/>
    <mergeCell ref="P228:P229"/>
    <mergeCell ref="A240:A241"/>
    <mergeCell ref="G240:J240"/>
    <mergeCell ref="K240:O240"/>
    <mergeCell ref="P240:P241"/>
  </mergeCells>
  <pageMargins left="0.70866141732283472" right="0.70866141732283472" top="0.74803149606299213" bottom="0.74803149606299213" header="0.31496062992125984" footer="0.31496062992125984"/>
  <pageSetup paperSize="9" scale="30" fitToHeight="0" orientation="landscape" r:id="rId1"/>
  <rowBreaks count="9" manualBreakCount="9">
    <brk id="42" max="15" man="1"/>
    <brk id="66" max="15" man="1"/>
    <brk id="88" max="15" man="1"/>
    <brk id="113" max="15" man="1"/>
    <brk id="133" max="15" man="1"/>
    <brk id="159" max="15" man="1"/>
    <brk id="183" max="16383" man="1"/>
    <brk id="203" max="16383" man="1"/>
    <brk id="22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3"/>
  <sheetViews>
    <sheetView view="pageBreakPreview" zoomScale="40" zoomScaleNormal="66" zoomScaleSheetLayoutView="40" workbookViewId="0">
      <selection activeCell="L1" sqref="L1:P12"/>
    </sheetView>
  </sheetViews>
  <sheetFormatPr defaultRowHeight="33" x14ac:dyDescent="0.2"/>
  <cols>
    <col min="1" max="1" width="63.28515625" style="66" customWidth="1"/>
    <col min="2" max="2" width="23.140625" style="24" customWidth="1"/>
    <col min="3" max="4" width="23.140625" style="66" customWidth="1"/>
    <col min="5" max="5" width="28.140625" style="66" customWidth="1"/>
    <col min="6" max="6" width="34.5703125" style="66" customWidth="1"/>
    <col min="7" max="9" width="11.7109375" style="66" customWidth="1"/>
    <col min="10" max="15" width="18.7109375" style="66" customWidth="1"/>
    <col min="16" max="16" width="15.42578125" style="24" customWidth="1"/>
    <col min="17" max="246" width="8.85546875" style="51"/>
    <col min="247" max="247" width="11.42578125" style="51" customWidth="1"/>
    <col min="248" max="248" width="58.7109375" style="51" customWidth="1"/>
    <col min="249" max="249" width="17.28515625" style="51" customWidth="1"/>
    <col min="250" max="250" width="19.28515625" style="51" customWidth="1"/>
    <col min="251" max="502" width="8.85546875" style="51"/>
    <col min="503" max="503" width="11.42578125" style="51" customWidth="1"/>
    <col min="504" max="504" width="58.7109375" style="51" customWidth="1"/>
    <col min="505" max="505" width="17.28515625" style="51" customWidth="1"/>
    <col min="506" max="506" width="19.28515625" style="51" customWidth="1"/>
    <col min="507" max="758" width="8.85546875" style="51"/>
    <col min="759" max="759" width="11.42578125" style="51" customWidth="1"/>
    <col min="760" max="760" width="58.7109375" style="51" customWidth="1"/>
    <col min="761" max="761" width="17.28515625" style="51" customWidth="1"/>
    <col min="762" max="762" width="19.28515625" style="51" customWidth="1"/>
    <col min="763" max="1014" width="8.85546875" style="51"/>
    <col min="1015" max="1015" width="11.42578125" style="51" customWidth="1"/>
    <col min="1016" max="1016" width="58.7109375" style="51" customWidth="1"/>
    <col min="1017" max="1017" width="17.28515625" style="51" customWidth="1"/>
    <col min="1018" max="1018" width="19.28515625" style="51" customWidth="1"/>
    <col min="1019" max="1270" width="8.85546875" style="51"/>
    <col min="1271" max="1271" width="11.42578125" style="51" customWidth="1"/>
    <col min="1272" max="1272" width="58.7109375" style="51" customWidth="1"/>
    <col min="1273" max="1273" width="17.28515625" style="51" customWidth="1"/>
    <col min="1274" max="1274" width="19.28515625" style="51" customWidth="1"/>
    <col min="1275" max="1526" width="8.85546875" style="51"/>
    <col min="1527" max="1527" width="11.42578125" style="51" customWidth="1"/>
    <col min="1528" max="1528" width="58.7109375" style="51" customWidth="1"/>
    <col min="1529" max="1529" width="17.28515625" style="51" customWidth="1"/>
    <col min="1530" max="1530" width="19.28515625" style="51" customWidth="1"/>
    <col min="1531" max="1782" width="8.85546875" style="51"/>
    <col min="1783" max="1783" width="11.42578125" style="51" customWidth="1"/>
    <col min="1784" max="1784" width="58.7109375" style="51" customWidth="1"/>
    <col min="1785" max="1785" width="17.28515625" style="51" customWidth="1"/>
    <col min="1786" max="1786" width="19.28515625" style="51" customWidth="1"/>
    <col min="1787" max="2038" width="8.85546875" style="51"/>
    <col min="2039" max="2039" width="11.42578125" style="51" customWidth="1"/>
    <col min="2040" max="2040" width="58.7109375" style="51" customWidth="1"/>
    <col min="2041" max="2041" width="17.28515625" style="51" customWidth="1"/>
    <col min="2042" max="2042" width="19.28515625" style="51" customWidth="1"/>
    <col min="2043" max="2294" width="8.85546875" style="51"/>
    <col min="2295" max="2295" width="11.42578125" style="51" customWidth="1"/>
    <col min="2296" max="2296" width="58.7109375" style="51" customWidth="1"/>
    <col min="2297" max="2297" width="17.28515625" style="51" customWidth="1"/>
    <col min="2298" max="2298" width="19.28515625" style="51" customWidth="1"/>
    <col min="2299" max="2550" width="8.85546875" style="51"/>
    <col min="2551" max="2551" width="11.42578125" style="51" customWidth="1"/>
    <col min="2552" max="2552" width="58.7109375" style="51" customWidth="1"/>
    <col min="2553" max="2553" width="17.28515625" style="51" customWidth="1"/>
    <col min="2554" max="2554" width="19.28515625" style="51" customWidth="1"/>
    <col min="2555" max="2806" width="8.85546875" style="51"/>
    <col min="2807" max="2807" width="11.42578125" style="51" customWidth="1"/>
    <col min="2808" max="2808" width="58.7109375" style="51" customWidth="1"/>
    <col min="2809" max="2809" width="17.28515625" style="51" customWidth="1"/>
    <col min="2810" max="2810" width="19.28515625" style="51" customWidth="1"/>
    <col min="2811" max="3062" width="8.85546875" style="51"/>
    <col min="3063" max="3063" width="11.42578125" style="51" customWidth="1"/>
    <col min="3064" max="3064" width="58.7109375" style="51" customWidth="1"/>
    <col min="3065" max="3065" width="17.28515625" style="51" customWidth="1"/>
    <col min="3066" max="3066" width="19.28515625" style="51" customWidth="1"/>
    <col min="3067" max="3318" width="8.85546875" style="51"/>
    <col min="3319" max="3319" width="11.42578125" style="51" customWidth="1"/>
    <col min="3320" max="3320" width="58.7109375" style="51" customWidth="1"/>
    <col min="3321" max="3321" width="17.28515625" style="51" customWidth="1"/>
    <col min="3322" max="3322" width="19.28515625" style="51" customWidth="1"/>
    <col min="3323" max="3574" width="8.85546875" style="51"/>
    <col min="3575" max="3575" width="11.42578125" style="51" customWidth="1"/>
    <col min="3576" max="3576" width="58.7109375" style="51" customWidth="1"/>
    <col min="3577" max="3577" width="17.28515625" style="51" customWidth="1"/>
    <col min="3578" max="3578" width="19.28515625" style="51" customWidth="1"/>
    <col min="3579" max="3830" width="8.85546875" style="51"/>
    <col min="3831" max="3831" width="11.42578125" style="51" customWidth="1"/>
    <col min="3832" max="3832" width="58.7109375" style="51" customWidth="1"/>
    <col min="3833" max="3833" width="17.28515625" style="51" customWidth="1"/>
    <col min="3834" max="3834" width="19.28515625" style="51" customWidth="1"/>
    <col min="3835" max="4086" width="8.85546875" style="51"/>
    <col min="4087" max="4087" width="11.42578125" style="51" customWidth="1"/>
    <col min="4088" max="4088" width="58.7109375" style="51" customWidth="1"/>
    <col min="4089" max="4089" width="17.28515625" style="51" customWidth="1"/>
    <col min="4090" max="4090" width="19.28515625" style="51" customWidth="1"/>
    <col min="4091" max="4342" width="8.85546875" style="51"/>
    <col min="4343" max="4343" width="11.42578125" style="51" customWidth="1"/>
    <col min="4344" max="4344" width="58.7109375" style="51" customWidth="1"/>
    <col min="4345" max="4345" width="17.28515625" style="51" customWidth="1"/>
    <col min="4346" max="4346" width="19.28515625" style="51" customWidth="1"/>
    <col min="4347" max="4598" width="8.85546875" style="51"/>
    <col min="4599" max="4599" width="11.42578125" style="51" customWidth="1"/>
    <col min="4600" max="4600" width="58.7109375" style="51" customWidth="1"/>
    <col min="4601" max="4601" width="17.28515625" style="51" customWidth="1"/>
    <col min="4602" max="4602" width="19.28515625" style="51" customWidth="1"/>
    <col min="4603" max="4854" width="8.85546875" style="51"/>
    <col min="4855" max="4855" width="11.42578125" style="51" customWidth="1"/>
    <col min="4856" max="4856" width="58.7109375" style="51" customWidth="1"/>
    <col min="4857" max="4857" width="17.28515625" style="51" customWidth="1"/>
    <col min="4858" max="4858" width="19.28515625" style="51" customWidth="1"/>
    <col min="4859" max="5110" width="8.85546875" style="51"/>
    <col min="5111" max="5111" width="11.42578125" style="51" customWidth="1"/>
    <col min="5112" max="5112" width="58.7109375" style="51" customWidth="1"/>
    <col min="5113" max="5113" width="17.28515625" style="51" customWidth="1"/>
    <col min="5114" max="5114" width="19.28515625" style="51" customWidth="1"/>
    <col min="5115" max="5366" width="8.85546875" style="51"/>
    <col min="5367" max="5367" width="11.42578125" style="51" customWidth="1"/>
    <col min="5368" max="5368" width="58.7109375" style="51" customWidth="1"/>
    <col min="5369" max="5369" width="17.28515625" style="51" customWidth="1"/>
    <col min="5370" max="5370" width="19.28515625" style="51" customWidth="1"/>
    <col min="5371" max="5622" width="8.85546875" style="51"/>
    <col min="5623" max="5623" width="11.42578125" style="51" customWidth="1"/>
    <col min="5624" max="5624" width="58.7109375" style="51" customWidth="1"/>
    <col min="5625" max="5625" width="17.28515625" style="51" customWidth="1"/>
    <col min="5626" max="5626" width="19.28515625" style="51" customWidth="1"/>
    <col min="5627" max="5878" width="8.85546875" style="51"/>
    <col min="5879" max="5879" width="11.42578125" style="51" customWidth="1"/>
    <col min="5880" max="5880" width="58.7109375" style="51" customWidth="1"/>
    <col min="5881" max="5881" width="17.28515625" style="51" customWidth="1"/>
    <col min="5882" max="5882" width="19.28515625" style="51" customWidth="1"/>
    <col min="5883" max="6134" width="8.85546875" style="51"/>
    <col min="6135" max="6135" width="11.42578125" style="51" customWidth="1"/>
    <col min="6136" max="6136" width="58.7109375" style="51" customWidth="1"/>
    <col min="6137" max="6137" width="17.28515625" style="51" customWidth="1"/>
    <col min="6138" max="6138" width="19.28515625" style="51" customWidth="1"/>
    <col min="6139" max="6390" width="8.85546875" style="51"/>
    <col min="6391" max="6391" width="11.42578125" style="51" customWidth="1"/>
    <col min="6392" max="6392" width="58.7109375" style="51" customWidth="1"/>
    <col min="6393" max="6393" width="17.28515625" style="51" customWidth="1"/>
    <col min="6394" max="6394" width="19.28515625" style="51" customWidth="1"/>
    <col min="6395" max="6646" width="8.85546875" style="51"/>
    <col min="6647" max="6647" width="11.42578125" style="51" customWidth="1"/>
    <col min="6648" max="6648" width="58.7109375" style="51" customWidth="1"/>
    <col min="6649" max="6649" width="17.28515625" style="51" customWidth="1"/>
    <col min="6650" max="6650" width="19.28515625" style="51" customWidth="1"/>
    <col min="6651" max="6902" width="8.85546875" style="51"/>
    <col min="6903" max="6903" width="11.42578125" style="51" customWidth="1"/>
    <col min="6904" max="6904" width="58.7109375" style="51" customWidth="1"/>
    <col min="6905" max="6905" width="17.28515625" style="51" customWidth="1"/>
    <col min="6906" max="6906" width="19.28515625" style="51" customWidth="1"/>
    <col min="6907" max="7158" width="8.85546875" style="51"/>
    <col min="7159" max="7159" width="11.42578125" style="51" customWidth="1"/>
    <col min="7160" max="7160" width="58.7109375" style="51" customWidth="1"/>
    <col min="7161" max="7161" width="17.28515625" style="51" customWidth="1"/>
    <col min="7162" max="7162" width="19.28515625" style="51" customWidth="1"/>
    <col min="7163" max="7414" width="8.85546875" style="51"/>
    <col min="7415" max="7415" width="11.42578125" style="51" customWidth="1"/>
    <col min="7416" max="7416" width="58.7109375" style="51" customWidth="1"/>
    <col min="7417" max="7417" width="17.28515625" style="51" customWidth="1"/>
    <col min="7418" max="7418" width="19.28515625" style="51" customWidth="1"/>
    <col min="7419" max="7670" width="8.85546875" style="51"/>
    <col min="7671" max="7671" width="11.42578125" style="51" customWidth="1"/>
    <col min="7672" max="7672" width="58.7109375" style="51" customWidth="1"/>
    <col min="7673" max="7673" width="17.28515625" style="51" customWidth="1"/>
    <col min="7674" max="7674" width="19.28515625" style="51" customWidth="1"/>
    <col min="7675" max="7926" width="8.85546875" style="51"/>
    <col min="7927" max="7927" width="11.42578125" style="51" customWidth="1"/>
    <col min="7928" max="7928" width="58.7109375" style="51" customWidth="1"/>
    <col min="7929" max="7929" width="17.28515625" style="51" customWidth="1"/>
    <col min="7930" max="7930" width="19.28515625" style="51" customWidth="1"/>
    <col min="7931" max="8182" width="8.85546875" style="51"/>
    <col min="8183" max="8183" width="11.42578125" style="51" customWidth="1"/>
    <col min="8184" max="8184" width="58.7109375" style="51" customWidth="1"/>
    <col min="8185" max="8185" width="17.28515625" style="51" customWidth="1"/>
    <col min="8186" max="8186" width="19.28515625" style="51" customWidth="1"/>
    <col min="8187" max="8438" width="8.85546875" style="51"/>
    <col min="8439" max="8439" width="11.42578125" style="51" customWidth="1"/>
    <col min="8440" max="8440" width="58.7109375" style="51" customWidth="1"/>
    <col min="8441" max="8441" width="17.28515625" style="51" customWidth="1"/>
    <col min="8442" max="8442" width="19.28515625" style="51" customWidth="1"/>
    <col min="8443" max="8694" width="8.85546875" style="51"/>
    <col min="8695" max="8695" width="11.42578125" style="51" customWidth="1"/>
    <col min="8696" max="8696" width="58.7109375" style="51" customWidth="1"/>
    <col min="8697" max="8697" width="17.28515625" style="51" customWidth="1"/>
    <col min="8698" max="8698" width="19.28515625" style="51" customWidth="1"/>
    <col min="8699" max="8950" width="8.85546875" style="51"/>
    <col min="8951" max="8951" width="11.42578125" style="51" customWidth="1"/>
    <col min="8952" max="8952" width="58.7109375" style="51" customWidth="1"/>
    <col min="8953" max="8953" width="17.28515625" style="51" customWidth="1"/>
    <col min="8954" max="8954" width="19.28515625" style="51" customWidth="1"/>
    <col min="8955" max="9206" width="8.85546875" style="51"/>
    <col min="9207" max="9207" width="11.42578125" style="51" customWidth="1"/>
    <col min="9208" max="9208" width="58.7109375" style="51" customWidth="1"/>
    <col min="9209" max="9209" width="17.28515625" style="51" customWidth="1"/>
    <col min="9210" max="9210" width="19.28515625" style="51" customWidth="1"/>
    <col min="9211" max="9462" width="8.85546875" style="51"/>
    <col min="9463" max="9463" width="11.42578125" style="51" customWidth="1"/>
    <col min="9464" max="9464" width="58.7109375" style="51" customWidth="1"/>
    <col min="9465" max="9465" width="17.28515625" style="51" customWidth="1"/>
    <col min="9466" max="9466" width="19.28515625" style="51" customWidth="1"/>
    <col min="9467" max="9718" width="8.85546875" style="51"/>
    <col min="9719" max="9719" width="11.42578125" style="51" customWidth="1"/>
    <col min="9720" max="9720" width="58.7109375" style="51" customWidth="1"/>
    <col min="9721" max="9721" width="17.28515625" style="51" customWidth="1"/>
    <col min="9722" max="9722" width="19.28515625" style="51" customWidth="1"/>
    <col min="9723" max="9974" width="8.85546875" style="51"/>
    <col min="9975" max="9975" width="11.42578125" style="51" customWidth="1"/>
    <col min="9976" max="9976" width="58.7109375" style="51" customWidth="1"/>
    <col min="9977" max="9977" width="17.28515625" style="51" customWidth="1"/>
    <col min="9978" max="9978" width="19.28515625" style="51" customWidth="1"/>
    <col min="9979" max="10230" width="8.85546875" style="51"/>
    <col min="10231" max="10231" width="11.42578125" style="51" customWidth="1"/>
    <col min="10232" max="10232" width="58.7109375" style="51" customWidth="1"/>
    <col min="10233" max="10233" width="17.28515625" style="51" customWidth="1"/>
    <col min="10234" max="10234" width="19.28515625" style="51" customWidth="1"/>
    <col min="10235" max="10486" width="8.85546875" style="51"/>
    <col min="10487" max="10487" width="11.42578125" style="51" customWidth="1"/>
    <col min="10488" max="10488" width="58.7109375" style="51" customWidth="1"/>
    <col min="10489" max="10489" width="17.28515625" style="51" customWidth="1"/>
    <col min="10490" max="10490" width="19.28515625" style="51" customWidth="1"/>
    <col min="10491" max="10742" width="8.85546875" style="51"/>
    <col min="10743" max="10743" width="11.42578125" style="51" customWidth="1"/>
    <col min="10744" max="10744" width="58.7109375" style="51" customWidth="1"/>
    <col min="10745" max="10745" width="17.28515625" style="51" customWidth="1"/>
    <col min="10746" max="10746" width="19.28515625" style="51" customWidth="1"/>
    <col min="10747" max="10998" width="8.85546875" style="51"/>
    <col min="10999" max="10999" width="11.42578125" style="51" customWidth="1"/>
    <col min="11000" max="11000" width="58.7109375" style="51" customWidth="1"/>
    <col min="11001" max="11001" width="17.28515625" style="51" customWidth="1"/>
    <col min="11002" max="11002" width="19.28515625" style="51" customWidth="1"/>
    <col min="11003" max="11254" width="8.85546875" style="51"/>
    <col min="11255" max="11255" width="11.42578125" style="51" customWidth="1"/>
    <col min="11256" max="11256" width="58.7109375" style="51" customWidth="1"/>
    <col min="11257" max="11257" width="17.28515625" style="51" customWidth="1"/>
    <col min="11258" max="11258" width="19.28515625" style="51" customWidth="1"/>
    <col min="11259" max="11510" width="8.85546875" style="51"/>
    <col min="11511" max="11511" width="11.42578125" style="51" customWidth="1"/>
    <col min="11512" max="11512" width="58.7109375" style="51" customWidth="1"/>
    <col min="11513" max="11513" width="17.28515625" style="51" customWidth="1"/>
    <col min="11514" max="11514" width="19.28515625" style="51" customWidth="1"/>
    <col min="11515" max="11766" width="8.85546875" style="51"/>
    <col min="11767" max="11767" width="11.42578125" style="51" customWidth="1"/>
    <col min="11768" max="11768" width="58.7109375" style="51" customWidth="1"/>
    <col min="11769" max="11769" width="17.28515625" style="51" customWidth="1"/>
    <col min="11770" max="11770" width="19.28515625" style="51" customWidth="1"/>
    <col min="11771" max="12022" width="8.85546875" style="51"/>
    <col min="12023" max="12023" width="11.42578125" style="51" customWidth="1"/>
    <col min="12024" max="12024" width="58.7109375" style="51" customWidth="1"/>
    <col min="12025" max="12025" width="17.28515625" style="51" customWidth="1"/>
    <col min="12026" max="12026" width="19.28515625" style="51" customWidth="1"/>
    <col min="12027" max="12278" width="8.85546875" style="51"/>
    <col min="12279" max="12279" width="11.42578125" style="51" customWidth="1"/>
    <col min="12280" max="12280" width="58.7109375" style="51" customWidth="1"/>
    <col min="12281" max="12281" width="17.28515625" style="51" customWidth="1"/>
    <col min="12282" max="12282" width="19.28515625" style="51" customWidth="1"/>
    <col min="12283" max="12534" width="8.85546875" style="51"/>
    <col min="12535" max="12535" width="11.42578125" style="51" customWidth="1"/>
    <col min="12536" max="12536" width="58.7109375" style="51" customWidth="1"/>
    <col min="12537" max="12537" width="17.28515625" style="51" customWidth="1"/>
    <col min="12538" max="12538" width="19.28515625" style="51" customWidth="1"/>
    <col min="12539" max="12790" width="8.85546875" style="51"/>
    <col min="12791" max="12791" width="11.42578125" style="51" customWidth="1"/>
    <col min="12792" max="12792" width="58.7109375" style="51" customWidth="1"/>
    <col min="12793" max="12793" width="17.28515625" style="51" customWidth="1"/>
    <col min="12794" max="12794" width="19.28515625" style="51" customWidth="1"/>
    <col min="12795" max="13046" width="8.85546875" style="51"/>
    <col min="13047" max="13047" width="11.42578125" style="51" customWidth="1"/>
    <col min="13048" max="13048" width="58.7109375" style="51" customWidth="1"/>
    <col min="13049" max="13049" width="17.28515625" style="51" customWidth="1"/>
    <col min="13050" max="13050" width="19.28515625" style="51" customWidth="1"/>
    <col min="13051" max="13302" width="8.85546875" style="51"/>
    <col min="13303" max="13303" width="11.42578125" style="51" customWidth="1"/>
    <col min="13304" max="13304" width="58.7109375" style="51" customWidth="1"/>
    <col min="13305" max="13305" width="17.28515625" style="51" customWidth="1"/>
    <col min="13306" max="13306" width="19.28515625" style="51" customWidth="1"/>
    <col min="13307" max="13558" width="8.85546875" style="51"/>
    <col min="13559" max="13559" width="11.42578125" style="51" customWidth="1"/>
    <col min="13560" max="13560" width="58.7109375" style="51" customWidth="1"/>
    <col min="13561" max="13561" width="17.28515625" style="51" customWidth="1"/>
    <col min="13562" max="13562" width="19.28515625" style="51" customWidth="1"/>
    <col min="13563" max="13814" width="8.85546875" style="51"/>
    <col min="13815" max="13815" width="11.42578125" style="51" customWidth="1"/>
    <col min="13816" max="13816" width="58.7109375" style="51" customWidth="1"/>
    <col min="13817" max="13817" width="17.28515625" style="51" customWidth="1"/>
    <col min="13818" max="13818" width="19.28515625" style="51" customWidth="1"/>
    <col min="13819" max="14070" width="8.85546875" style="51"/>
    <col min="14071" max="14071" width="11.42578125" style="51" customWidth="1"/>
    <col min="14072" max="14072" width="58.7109375" style="51" customWidth="1"/>
    <col min="14073" max="14073" width="17.28515625" style="51" customWidth="1"/>
    <col min="14074" max="14074" width="19.28515625" style="51" customWidth="1"/>
    <col min="14075" max="14326" width="8.85546875" style="51"/>
    <col min="14327" max="14327" width="11.42578125" style="51" customWidth="1"/>
    <col min="14328" max="14328" width="58.7109375" style="51" customWidth="1"/>
    <col min="14329" max="14329" width="17.28515625" style="51" customWidth="1"/>
    <col min="14330" max="14330" width="19.28515625" style="51" customWidth="1"/>
    <col min="14331" max="14582" width="8.85546875" style="51"/>
    <col min="14583" max="14583" width="11.42578125" style="51" customWidth="1"/>
    <col min="14584" max="14584" width="58.7109375" style="51" customWidth="1"/>
    <col min="14585" max="14585" width="17.28515625" style="51" customWidth="1"/>
    <col min="14586" max="14586" width="19.28515625" style="51" customWidth="1"/>
    <col min="14587" max="14838" width="8.85546875" style="51"/>
    <col min="14839" max="14839" width="11.42578125" style="51" customWidth="1"/>
    <col min="14840" max="14840" width="58.7109375" style="51" customWidth="1"/>
    <col min="14841" max="14841" width="17.28515625" style="51" customWidth="1"/>
    <col min="14842" max="14842" width="19.28515625" style="51" customWidth="1"/>
    <col min="14843" max="15094" width="8.85546875" style="51"/>
    <col min="15095" max="15095" width="11.42578125" style="51" customWidth="1"/>
    <col min="15096" max="15096" width="58.7109375" style="51" customWidth="1"/>
    <col min="15097" max="15097" width="17.28515625" style="51" customWidth="1"/>
    <col min="15098" max="15098" width="19.28515625" style="51" customWidth="1"/>
    <col min="15099" max="15350" width="8.85546875" style="51"/>
    <col min="15351" max="15351" width="11.42578125" style="51" customWidth="1"/>
    <col min="15352" max="15352" width="58.7109375" style="51" customWidth="1"/>
    <col min="15353" max="15353" width="17.28515625" style="51" customWidth="1"/>
    <col min="15354" max="15354" width="19.28515625" style="51" customWidth="1"/>
    <col min="15355" max="15606" width="8.85546875" style="51"/>
    <col min="15607" max="15607" width="11.42578125" style="51" customWidth="1"/>
    <col min="15608" max="15608" width="58.7109375" style="51" customWidth="1"/>
    <col min="15609" max="15609" width="17.28515625" style="51" customWidth="1"/>
    <col min="15610" max="15610" width="19.28515625" style="51" customWidth="1"/>
    <col min="15611" max="15862" width="8.85546875" style="51"/>
    <col min="15863" max="15863" width="11.42578125" style="51" customWidth="1"/>
    <col min="15864" max="15864" width="58.7109375" style="51" customWidth="1"/>
    <col min="15865" max="15865" width="17.28515625" style="51" customWidth="1"/>
    <col min="15866" max="15866" width="19.28515625" style="51" customWidth="1"/>
    <col min="15867" max="16118" width="8.85546875" style="51"/>
    <col min="16119" max="16119" width="11.42578125" style="51" customWidth="1"/>
    <col min="16120" max="16120" width="58.7109375" style="51" customWidth="1"/>
    <col min="16121" max="16121" width="17.28515625" style="51" customWidth="1"/>
    <col min="16122" max="16122" width="19.28515625" style="51" customWidth="1"/>
    <col min="16123" max="16384" width="8.85546875" style="51"/>
  </cols>
  <sheetData>
    <row r="1" spans="1:27" ht="33.75" x14ac:dyDescent="0.2">
      <c r="A1" s="65"/>
      <c r="B1" s="65"/>
      <c r="C1" s="65"/>
      <c r="D1" s="65"/>
      <c r="E1" s="62"/>
      <c r="F1" s="62"/>
      <c r="G1" s="62"/>
      <c r="H1" s="62"/>
      <c r="I1" s="62"/>
      <c r="J1" s="62"/>
      <c r="K1" s="62"/>
      <c r="L1" s="62" t="s">
        <v>91</v>
      </c>
      <c r="M1" s="62"/>
      <c r="N1" s="62"/>
      <c r="O1" s="62"/>
      <c r="P1" s="23"/>
    </row>
    <row r="2" spans="1:27" ht="33.75" x14ac:dyDescent="0.2">
      <c r="A2" s="65"/>
      <c r="B2" s="65"/>
      <c r="C2" s="65"/>
      <c r="D2" s="65"/>
      <c r="E2" s="62"/>
      <c r="F2" s="62"/>
      <c r="G2" s="62"/>
      <c r="H2" s="62"/>
      <c r="I2" s="62"/>
      <c r="J2" s="62"/>
      <c r="K2" s="62"/>
      <c r="L2" s="62" t="s">
        <v>51</v>
      </c>
      <c r="M2" s="62"/>
      <c r="N2" s="62"/>
      <c r="O2" s="62"/>
      <c r="P2" s="23"/>
    </row>
    <row r="3" spans="1:27" ht="33.75" x14ac:dyDescent="0.2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90"/>
    </row>
    <row r="4" spans="1:27" x14ac:dyDescent="0.2">
      <c r="A4" s="63" t="s">
        <v>52</v>
      </c>
      <c r="B4" s="64"/>
      <c r="C4" s="23"/>
      <c r="D4" s="23"/>
      <c r="E4" s="23"/>
      <c r="F4" s="7"/>
      <c r="L4" s="223" t="s">
        <v>53</v>
      </c>
      <c r="M4" s="223"/>
      <c r="N4" s="223"/>
      <c r="O4" s="223"/>
      <c r="P4" s="223"/>
    </row>
    <row r="5" spans="1:27" x14ac:dyDescent="0.2">
      <c r="A5" s="63" t="s">
        <v>54</v>
      </c>
      <c r="B5" s="64"/>
      <c r="C5" s="23"/>
      <c r="D5" s="23"/>
      <c r="E5" s="23"/>
      <c r="F5" s="7"/>
      <c r="L5" s="223" t="s">
        <v>64</v>
      </c>
      <c r="M5" s="223"/>
      <c r="N5" s="223"/>
      <c r="O5" s="223"/>
      <c r="P5" s="223"/>
    </row>
    <row r="6" spans="1:27" x14ac:dyDescent="0.2">
      <c r="A6" s="63" t="s">
        <v>54</v>
      </c>
      <c r="B6" s="64"/>
      <c r="C6" s="23"/>
      <c r="D6" s="23"/>
      <c r="E6" s="62"/>
      <c r="F6" s="62"/>
      <c r="G6" s="62"/>
      <c r="H6" s="62"/>
      <c r="I6" s="62"/>
      <c r="J6" s="62"/>
      <c r="K6" s="62"/>
      <c r="L6" s="223" t="s">
        <v>55</v>
      </c>
      <c r="M6" s="223"/>
      <c r="N6" s="223"/>
      <c r="O6" s="223"/>
      <c r="P6" s="223"/>
    </row>
    <row r="7" spans="1:27" x14ac:dyDescent="0.2">
      <c r="A7" s="63" t="s">
        <v>56</v>
      </c>
      <c r="B7" s="64"/>
      <c r="C7" s="23"/>
      <c r="D7" s="23"/>
      <c r="E7" s="62"/>
      <c r="F7" s="62"/>
      <c r="G7" s="62"/>
      <c r="H7" s="62"/>
      <c r="I7" s="62"/>
      <c r="J7" s="62"/>
      <c r="K7" s="62"/>
      <c r="L7" s="23"/>
      <c r="M7" s="62"/>
      <c r="N7" s="62"/>
      <c r="O7" s="62"/>
      <c r="P7" s="23"/>
    </row>
    <row r="8" spans="1:27" x14ac:dyDescent="0.2">
      <c r="A8" s="63" t="s">
        <v>57</v>
      </c>
      <c r="B8" s="64"/>
      <c r="C8" s="23"/>
      <c r="D8" s="23"/>
      <c r="E8" s="62"/>
      <c r="F8" s="62"/>
      <c r="G8" s="62"/>
      <c r="H8" s="62"/>
      <c r="I8" s="62"/>
      <c r="J8" s="62"/>
      <c r="K8" s="62"/>
      <c r="L8" s="23"/>
      <c r="M8" s="62"/>
      <c r="N8" s="62"/>
      <c r="O8" s="62"/>
      <c r="P8" s="23"/>
    </row>
    <row r="9" spans="1:27" x14ac:dyDescent="0.2">
      <c r="A9" s="63" t="s">
        <v>54</v>
      </c>
      <c r="B9" s="64"/>
      <c r="C9" s="23"/>
      <c r="D9" s="23"/>
      <c r="E9" s="62"/>
      <c r="F9" s="62"/>
      <c r="G9" s="62"/>
      <c r="H9" s="62"/>
      <c r="I9" s="62"/>
      <c r="J9" s="62"/>
      <c r="K9" s="62"/>
      <c r="L9" s="223" t="s">
        <v>135</v>
      </c>
      <c r="M9" s="223"/>
      <c r="N9" s="223"/>
      <c r="O9" s="223"/>
      <c r="P9" s="223"/>
    </row>
    <row r="10" spans="1:27" x14ac:dyDescent="0.2">
      <c r="A10" s="63" t="s">
        <v>58</v>
      </c>
      <c r="B10" s="64"/>
      <c r="C10" s="23"/>
      <c r="D10" s="23"/>
      <c r="E10" s="62"/>
      <c r="F10" s="62"/>
      <c r="G10" s="62"/>
      <c r="H10" s="62"/>
      <c r="I10" s="62"/>
      <c r="J10" s="62"/>
      <c r="K10" s="62"/>
      <c r="L10" s="223" t="s">
        <v>58</v>
      </c>
      <c r="M10" s="223"/>
      <c r="N10" s="223"/>
      <c r="O10" s="223"/>
      <c r="P10" s="223"/>
    </row>
    <row r="11" spans="1:27" x14ac:dyDescent="0.2">
      <c r="A11" s="63" t="s">
        <v>59</v>
      </c>
      <c r="B11" s="64"/>
      <c r="C11" s="23"/>
      <c r="D11" s="23"/>
      <c r="E11" s="63"/>
      <c r="F11" s="7"/>
      <c r="L11" s="224" t="s">
        <v>59</v>
      </c>
      <c r="M11" s="224"/>
      <c r="N11" s="224"/>
      <c r="O11" s="224"/>
      <c r="P11" s="224"/>
    </row>
    <row r="12" spans="1:27" x14ac:dyDescent="0.2">
      <c r="A12" s="63"/>
      <c r="B12" s="64"/>
      <c r="C12" s="23"/>
      <c r="D12" s="23"/>
      <c r="E12" s="23"/>
      <c r="F12" s="7"/>
    </row>
    <row r="13" spans="1:27" x14ac:dyDescent="0.2">
      <c r="A13" s="247" t="s">
        <v>60</v>
      </c>
      <c r="B13" s="247"/>
      <c r="C13" s="247"/>
      <c r="D13" s="247"/>
      <c r="E13" s="247"/>
      <c r="F13" s="247"/>
      <c r="G13" s="247"/>
      <c r="H13" s="247"/>
      <c r="I13" s="247"/>
      <c r="J13" s="247"/>
      <c r="K13" s="247"/>
      <c r="L13" s="247"/>
      <c r="M13" s="247"/>
      <c r="N13" s="247"/>
      <c r="O13" s="247"/>
      <c r="P13" s="247"/>
    </row>
    <row r="14" spans="1:27" x14ac:dyDescent="0.2">
      <c r="A14" s="247" t="s">
        <v>90</v>
      </c>
      <c r="B14" s="247"/>
      <c r="C14" s="247"/>
      <c r="D14" s="247"/>
      <c r="E14" s="247"/>
      <c r="F14" s="247"/>
      <c r="G14" s="247"/>
      <c r="H14" s="247"/>
      <c r="I14" s="247"/>
      <c r="J14" s="247"/>
      <c r="K14" s="247"/>
      <c r="L14" s="247"/>
      <c r="M14" s="247"/>
      <c r="N14" s="247"/>
      <c r="O14" s="247"/>
      <c r="P14" s="247"/>
    </row>
    <row r="15" spans="1:27" x14ac:dyDescent="0.2">
      <c r="A15" s="247" t="s">
        <v>63</v>
      </c>
      <c r="B15" s="247"/>
      <c r="C15" s="247"/>
      <c r="D15" s="247"/>
      <c r="E15" s="247"/>
      <c r="F15" s="247"/>
      <c r="G15" s="247"/>
      <c r="H15" s="247"/>
      <c r="I15" s="247"/>
      <c r="J15" s="247"/>
      <c r="K15" s="247"/>
      <c r="L15" s="247"/>
      <c r="M15" s="247"/>
      <c r="N15" s="247"/>
      <c r="O15" s="247"/>
      <c r="P15" s="247"/>
    </row>
    <row r="16" spans="1:27" ht="26.25" x14ac:dyDescent="0.2">
      <c r="A16" s="67" t="s">
        <v>80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91"/>
      <c r="Q16" s="248"/>
      <c r="R16" s="248"/>
      <c r="S16" s="248"/>
      <c r="T16" s="248"/>
      <c r="U16" s="248"/>
      <c r="V16" s="248"/>
      <c r="W16" s="248"/>
      <c r="X16" s="248"/>
      <c r="Y16" s="248"/>
      <c r="Z16" s="248"/>
      <c r="AA16" s="248"/>
    </row>
    <row r="17" spans="1:27" ht="26.25" x14ac:dyDescent="0.2">
      <c r="A17" s="69" t="s">
        <v>81</v>
      </c>
      <c r="B17" s="70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92"/>
      <c r="Q17" s="248"/>
      <c r="R17" s="248"/>
      <c r="S17" s="248"/>
      <c r="T17" s="248"/>
      <c r="U17" s="248"/>
      <c r="V17" s="248"/>
      <c r="W17" s="248"/>
      <c r="X17" s="248"/>
      <c r="Y17" s="248"/>
      <c r="Z17" s="248"/>
      <c r="AA17" s="248"/>
    </row>
    <row r="18" spans="1:27" ht="45" customHeight="1" x14ac:dyDescent="0.4">
      <c r="A18" s="245" t="s">
        <v>2</v>
      </c>
      <c r="B18" s="98" t="s">
        <v>3</v>
      </c>
      <c r="C18" s="59" t="s">
        <v>4</v>
      </c>
      <c r="D18" s="59" t="s">
        <v>5</v>
      </c>
      <c r="E18" s="59" t="s">
        <v>6</v>
      </c>
      <c r="F18" s="59" t="s">
        <v>7</v>
      </c>
      <c r="G18" s="246" t="s">
        <v>8</v>
      </c>
      <c r="H18" s="246"/>
      <c r="I18" s="246"/>
      <c r="J18" s="246"/>
      <c r="K18" s="246" t="s">
        <v>9</v>
      </c>
      <c r="L18" s="246"/>
      <c r="M18" s="246"/>
      <c r="N18" s="246"/>
      <c r="O18" s="246"/>
      <c r="P18" s="245" t="s">
        <v>10</v>
      </c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3"/>
    </row>
    <row r="19" spans="1:27" ht="84.6" customHeight="1" x14ac:dyDescent="0.2">
      <c r="A19" s="245"/>
      <c r="B19" s="98" t="s">
        <v>11</v>
      </c>
      <c r="C19" s="98" t="s">
        <v>11</v>
      </c>
      <c r="D19" s="98" t="s">
        <v>11</v>
      </c>
      <c r="E19" s="98" t="s">
        <v>11</v>
      </c>
      <c r="F19" s="98" t="s">
        <v>11</v>
      </c>
      <c r="G19" s="99" t="s">
        <v>12</v>
      </c>
      <c r="H19" s="99" t="s">
        <v>13</v>
      </c>
      <c r="I19" s="99" t="s">
        <v>14</v>
      </c>
      <c r="J19" s="99" t="s">
        <v>15</v>
      </c>
      <c r="K19" s="99" t="s">
        <v>16</v>
      </c>
      <c r="L19" s="99" t="s">
        <v>17</v>
      </c>
      <c r="M19" s="99" t="s">
        <v>18</v>
      </c>
      <c r="N19" s="99" t="s">
        <v>19</v>
      </c>
      <c r="O19" s="99" t="s">
        <v>20</v>
      </c>
      <c r="P19" s="245"/>
    </row>
    <row r="20" spans="1:27" ht="54" customHeight="1" x14ac:dyDescent="0.2">
      <c r="A20" s="71" t="s">
        <v>162</v>
      </c>
      <c r="B20" s="86" t="s">
        <v>102</v>
      </c>
      <c r="C20" s="58">
        <v>5.32</v>
      </c>
      <c r="D20" s="58">
        <v>7.8</v>
      </c>
      <c r="E20" s="58">
        <v>7.8</v>
      </c>
      <c r="F20" s="58">
        <v>127</v>
      </c>
      <c r="G20" s="58">
        <v>0</v>
      </c>
      <c r="H20" s="58">
        <v>0.47000000000000003</v>
      </c>
      <c r="I20" s="58">
        <v>0.03</v>
      </c>
      <c r="J20" s="58">
        <v>2</v>
      </c>
      <c r="K20" s="58">
        <v>11.74</v>
      </c>
      <c r="L20" s="58">
        <v>41.54</v>
      </c>
      <c r="M20" s="58">
        <v>14.84</v>
      </c>
      <c r="N20" s="58">
        <v>1.1400000000000001</v>
      </c>
      <c r="O20" s="58">
        <v>48.6</v>
      </c>
      <c r="P20" s="61">
        <v>6</v>
      </c>
    </row>
    <row r="21" spans="1:27" ht="39.75" customHeight="1" x14ac:dyDescent="0.2">
      <c r="A21" s="71" t="s">
        <v>82</v>
      </c>
      <c r="B21" s="61">
        <v>200</v>
      </c>
      <c r="C21" s="58">
        <v>0.2</v>
      </c>
      <c r="D21" s="58">
        <v>0</v>
      </c>
      <c r="E21" s="58">
        <v>15</v>
      </c>
      <c r="F21" s="58">
        <v>58</v>
      </c>
      <c r="G21" s="58">
        <v>0.02</v>
      </c>
      <c r="H21" s="58">
        <v>0</v>
      </c>
      <c r="I21" s="58">
        <v>0</v>
      </c>
      <c r="J21" s="58">
        <v>0</v>
      </c>
      <c r="K21" s="58">
        <v>1.29</v>
      </c>
      <c r="L21" s="58">
        <v>1.6</v>
      </c>
      <c r="M21" s="58">
        <v>0.88</v>
      </c>
      <c r="N21" s="58">
        <v>0.21</v>
      </c>
      <c r="O21" s="58">
        <v>8.7100000000000009</v>
      </c>
      <c r="P21" s="61">
        <v>685</v>
      </c>
    </row>
    <row r="22" spans="1:27" ht="20.25" x14ac:dyDescent="0.2">
      <c r="A22" s="72" t="s">
        <v>27</v>
      </c>
      <c r="B22" s="73"/>
      <c r="C22" s="58">
        <v>5.5200000000000005</v>
      </c>
      <c r="D22" s="58">
        <v>7.8</v>
      </c>
      <c r="E22" s="58">
        <v>22.8</v>
      </c>
      <c r="F22" s="58">
        <v>185</v>
      </c>
      <c r="G22" s="58">
        <v>0.02</v>
      </c>
      <c r="H22" s="58">
        <v>0.47000000000000003</v>
      </c>
      <c r="I22" s="58">
        <v>0.03</v>
      </c>
      <c r="J22" s="58">
        <v>2</v>
      </c>
      <c r="K22" s="58">
        <v>13.030000000000001</v>
      </c>
      <c r="L22" s="58">
        <v>43.14</v>
      </c>
      <c r="M22" s="58">
        <v>15.72</v>
      </c>
      <c r="N22" s="58">
        <v>1.35</v>
      </c>
      <c r="O22" s="58">
        <v>57.31</v>
      </c>
      <c r="P22" s="73"/>
    </row>
    <row r="23" spans="1:27" ht="20.25" x14ac:dyDescent="0.2">
      <c r="A23" s="74"/>
      <c r="B23" s="75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75"/>
    </row>
    <row r="24" spans="1:27" ht="20.25" x14ac:dyDescent="0.2">
      <c r="A24" s="69" t="s">
        <v>83</v>
      </c>
      <c r="B24" s="70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92"/>
    </row>
    <row r="25" spans="1:27" ht="39.75" customHeight="1" x14ac:dyDescent="0.2">
      <c r="A25" s="245" t="s">
        <v>2</v>
      </c>
      <c r="B25" s="98" t="s">
        <v>3</v>
      </c>
      <c r="C25" s="59" t="s">
        <v>4</v>
      </c>
      <c r="D25" s="59" t="s">
        <v>5</v>
      </c>
      <c r="E25" s="59" t="s">
        <v>6</v>
      </c>
      <c r="F25" s="59" t="s">
        <v>7</v>
      </c>
      <c r="G25" s="246" t="s">
        <v>8</v>
      </c>
      <c r="H25" s="246"/>
      <c r="I25" s="246"/>
      <c r="J25" s="246"/>
      <c r="K25" s="246" t="s">
        <v>9</v>
      </c>
      <c r="L25" s="246"/>
      <c r="M25" s="246"/>
      <c r="N25" s="246"/>
      <c r="O25" s="246"/>
      <c r="P25" s="245" t="s">
        <v>10</v>
      </c>
    </row>
    <row r="26" spans="1:27" ht="67.900000000000006" customHeight="1" x14ac:dyDescent="0.2">
      <c r="A26" s="245"/>
      <c r="B26" s="98" t="s">
        <v>11</v>
      </c>
      <c r="C26" s="98" t="s">
        <v>11</v>
      </c>
      <c r="D26" s="98" t="s">
        <v>11</v>
      </c>
      <c r="E26" s="98" t="s">
        <v>11</v>
      </c>
      <c r="F26" s="98" t="s">
        <v>11</v>
      </c>
      <c r="G26" s="99" t="s">
        <v>12</v>
      </c>
      <c r="H26" s="99" t="s">
        <v>13</v>
      </c>
      <c r="I26" s="99" t="s">
        <v>14</v>
      </c>
      <c r="J26" s="99" t="s">
        <v>15</v>
      </c>
      <c r="K26" s="99" t="s">
        <v>16</v>
      </c>
      <c r="L26" s="99" t="s">
        <v>17</v>
      </c>
      <c r="M26" s="99" t="s">
        <v>18</v>
      </c>
      <c r="N26" s="99" t="s">
        <v>19</v>
      </c>
      <c r="O26" s="99" t="s">
        <v>20</v>
      </c>
      <c r="P26" s="245"/>
    </row>
    <row r="27" spans="1:27" ht="42" customHeight="1" x14ac:dyDescent="0.2">
      <c r="A27" s="188" t="s">
        <v>94</v>
      </c>
      <c r="B27" s="61" t="s">
        <v>95</v>
      </c>
      <c r="C27" s="58">
        <v>4.2</v>
      </c>
      <c r="D27" s="58">
        <v>7.8</v>
      </c>
      <c r="E27" s="58">
        <v>19.8</v>
      </c>
      <c r="F27" s="58">
        <v>172.5</v>
      </c>
      <c r="G27" s="189">
        <v>0</v>
      </c>
      <c r="H27" s="189">
        <v>0.11</v>
      </c>
      <c r="I27" s="189">
        <v>0.03</v>
      </c>
      <c r="J27" s="189">
        <v>20</v>
      </c>
      <c r="K27" s="189">
        <v>18.899999999999999</v>
      </c>
      <c r="L27" s="189">
        <v>108.7</v>
      </c>
      <c r="M27" s="189">
        <v>42.1</v>
      </c>
      <c r="N27" s="189">
        <v>1.1599999999999999</v>
      </c>
      <c r="O27" s="189">
        <v>76.5</v>
      </c>
      <c r="P27" s="61">
        <v>302</v>
      </c>
    </row>
    <row r="28" spans="1:27" ht="42" customHeight="1" x14ac:dyDescent="0.2">
      <c r="A28" s="71" t="s">
        <v>69</v>
      </c>
      <c r="B28" s="61">
        <v>18</v>
      </c>
      <c r="C28" s="58">
        <v>1.35</v>
      </c>
      <c r="D28" s="58">
        <v>0.52</v>
      </c>
      <c r="E28" s="58">
        <v>9.25</v>
      </c>
      <c r="F28" s="58">
        <v>47.4</v>
      </c>
      <c r="G28" s="58">
        <v>0</v>
      </c>
      <c r="H28" s="58">
        <v>0.02</v>
      </c>
      <c r="I28" s="58">
        <v>0</v>
      </c>
      <c r="J28" s="58">
        <v>0</v>
      </c>
      <c r="K28" s="58">
        <v>5.94</v>
      </c>
      <c r="L28" s="58">
        <v>5.94</v>
      </c>
      <c r="M28" s="58">
        <v>10.44</v>
      </c>
      <c r="N28" s="58">
        <v>0.8</v>
      </c>
      <c r="O28" s="58">
        <v>0</v>
      </c>
      <c r="P28" s="61" t="s">
        <v>26</v>
      </c>
    </row>
    <row r="29" spans="1:27" ht="20.25" x14ac:dyDescent="0.2">
      <c r="A29" s="71" t="s">
        <v>84</v>
      </c>
      <c r="B29" s="61" t="s">
        <v>116</v>
      </c>
      <c r="C29" s="58">
        <v>0.3</v>
      </c>
      <c r="D29" s="58">
        <v>0</v>
      </c>
      <c r="E29" s="58">
        <v>15.2</v>
      </c>
      <c r="F29" s="58">
        <v>60</v>
      </c>
      <c r="G29" s="58">
        <v>4.0599999999999996</v>
      </c>
      <c r="H29" s="58">
        <v>0</v>
      </c>
      <c r="I29" s="58">
        <v>0</v>
      </c>
      <c r="J29" s="58">
        <v>0</v>
      </c>
      <c r="K29" s="58">
        <v>15.16</v>
      </c>
      <c r="L29" s="58">
        <v>7.14</v>
      </c>
      <c r="M29" s="58">
        <v>5.6</v>
      </c>
      <c r="N29" s="58">
        <v>0.57999999999999996</v>
      </c>
      <c r="O29" s="58">
        <v>0</v>
      </c>
      <c r="P29" s="61">
        <v>686</v>
      </c>
    </row>
    <row r="30" spans="1:27" ht="20.25" x14ac:dyDescent="0.2">
      <c r="A30" s="72" t="s">
        <v>27</v>
      </c>
      <c r="B30" s="73"/>
      <c r="C30" s="58">
        <v>5.85</v>
      </c>
      <c r="D30" s="58">
        <v>8.32</v>
      </c>
      <c r="E30" s="58">
        <v>44.25</v>
      </c>
      <c r="F30" s="58">
        <v>279.89999999999998</v>
      </c>
      <c r="G30" s="58">
        <v>4.0599999999999996</v>
      </c>
      <c r="H30" s="58">
        <v>0.13</v>
      </c>
      <c r="I30" s="58">
        <v>0.03</v>
      </c>
      <c r="J30" s="58">
        <v>20</v>
      </c>
      <c r="K30" s="58">
        <v>40</v>
      </c>
      <c r="L30" s="58">
        <v>121.78</v>
      </c>
      <c r="M30" s="58">
        <v>58.14</v>
      </c>
      <c r="N30" s="58">
        <v>2.54</v>
      </c>
      <c r="O30" s="58">
        <v>76.5</v>
      </c>
      <c r="P30" s="73"/>
    </row>
    <row r="31" spans="1:27" ht="20.25" x14ac:dyDescent="0.2">
      <c r="A31" s="74"/>
      <c r="B31" s="75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75"/>
    </row>
    <row r="32" spans="1:27" ht="41.25" customHeight="1" x14ac:dyDescent="0.2">
      <c r="A32" s="69" t="s">
        <v>86</v>
      </c>
      <c r="B32" s="70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92"/>
    </row>
    <row r="33" spans="1:16" ht="75.599999999999994" customHeight="1" x14ac:dyDescent="0.2">
      <c r="A33" s="245" t="s">
        <v>2</v>
      </c>
      <c r="B33" s="98" t="s">
        <v>3</v>
      </c>
      <c r="C33" s="59" t="s">
        <v>4</v>
      </c>
      <c r="D33" s="59" t="s">
        <v>5</v>
      </c>
      <c r="E33" s="59" t="s">
        <v>6</v>
      </c>
      <c r="F33" s="59" t="s">
        <v>7</v>
      </c>
      <c r="G33" s="246" t="s">
        <v>8</v>
      </c>
      <c r="H33" s="246"/>
      <c r="I33" s="246"/>
      <c r="J33" s="246"/>
      <c r="K33" s="246" t="s">
        <v>9</v>
      </c>
      <c r="L33" s="246"/>
      <c r="M33" s="246"/>
      <c r="N33" s="246"/>
      <c r="O33" s="246"/>
      <c r="P33" s="245" t="s">
        <v>10</v>
      </c>
    </row>
    <row r="34" spans="1:16" ht="70.900000000000006" customHeight="1" x14ac:dyDescent="0.2">
      <c r="A34" s="245"/>
      <c r="B34" s="98" t="s">
        <v>11</v>
      </c>
      <c r="C34" s="98" t="s">
        <v>11</v>
      </c>
      <c r="D34" s="98" t="s">
        <v>11</v>
      </c>
      <c r="E34" s="98" t="s">
        <v>11</v>
      </c>
      <c r="F34" s="98" t="s">
        <v>11</v>
      </c>
      <c r="G34" s="99" t="s">
        <v>12</v>
      </c>
      <c r="H34" s="99" t="s">
        <v>13</v>
      </c>
      <c r="I34" s="99" t="s">
        <v>14</v>
      </c>
      <c r="J34" s="99" t="s">
        <v>15</v>
      </c>
      <c r="K34" s="99" t="s">
        <v>16</v>
      </c>
      <c r="L34" s="99" t="s">
        <v>17</v>
      </c>
      <c r="M34" s="99" t="s">
        <v>18</v>
      </c>
      <c r="N34" s="99" t="s">
        <v>19</v>
      </c>
      <c r="O34" s="99" t="s">
        <v>20</v>
      </c>
      <c r="P34" s="245"/>
    </row>
    <row r="35" spans="1:16" ht="37.9" customHeight="1" x14ac:dyDescent="0.2">
      <c r="A35" s="71" t="s">
        <v>163</v>
      </c>
      <c r="B35" s="86" t="s">
        <v>102</v>
      </c>
      <c r="C35" s="58">
        <v>5.0999999999999996</v>
      </c>
      <c r="D35" s="58">
        <v>8.58</v>
      </c>
      <c r="E35" s="58">
        <v>7.93</v>
      </c>
      <c r="F35" s="58">
        <v>133.54</v>
      </c>
      <c r="G35" s="58">
        <v>7.0000000000000007E-2</v>
      </c>
      <c r="H35" s="58">
        <v>4.3999999999999997E-2</v>
      </c>
      <c r="I35" s="58">
        <v>0.05</v>
      </c>
      <c r="J35" s="58">
        <v>37.369999999999997</v>
      </c>
      <c r="K35" s="58">
        <v>90.19</v>
      </c>
      <c r="L35" s="58">
        <v>70.489999999999995</v>
      </c>
      <c r="M35" s="58">
        <v>11.72</v>
      </c>
      <c r="N35" s="58">
        <v>0.61</v>
      </c>
      <c r="O35" s="58">
        <v>43</v>
      </c>
      <c r="P35" s="61">
        <v>3</v>
      </c>
    </row>
    <row r="36" spans="1:16" ht="20.25" x14ac:dyDescent="0.2">
      <c r="A36" s="71" t="s">
        <v>82</v>
      </c>
      <c r="B36" s="61">
        <v>200</v>
      </c>
      <c r="C36" s="58">
        <v>0.2</v>
      </c>
      <c r="D36" s="58">
        <v>0</v>
      </c>
      <c r="E36" s="58">
        <v>15</v>
      </c>
      <c r="F36" s="58">
        <v>58</v>
      </c>
      <c r="G36" s="58">
        <v>0.02</v>
      </c>
      <c r="H36" s="58">
        <v>0</v>
      </c>
      <c r="I36" s="58">
        <v>0</v>
      </c>
      <c r="J36" s="58">
        <v>0</v>
      </c>
      <c r="K36" s="58">
        <v>1.29</v>
      </c>
      <c r="L36" s="58">
        <v>1.6</v>
      </c>
      <c r="M36" s="58">
        <v>0.88</v>
      </c>
      <c r="N36" s="58">
        <v>0.21</v>
      </c>
      <c r="O36" s="58">
        <v>8.7100000000000009</v>
      </c>
      <c r="P36" s="61">
        <v>685</v>
      </c>
    </row>
    <row r="37" spans="1:16" ht="20.25" x14ac:dyDescent="0.2">
      <c r="A37" s="72" t="s">
        <v>27</v>
      </c>
      <c r="B37" s="73"/>
      <c r="C37" s="58">
        <v>5.3</v>
      </c>
      <c r="D37" s="58">
        <v>8.58</v>
      </c>
      <c r="E37" s="58">
        <v>22.93</v>
      </c>
      <c r="F37" s="58">
        <v>191.54</v>
      </c>
      <c r="G37" s="58">
        <v>9.0000000000000011E-2</v>
      </c>
      <c r="H37" s="58">
        <v>4.3999999999999997E-2</v>
      </c>
      <c r="I37" s="58">
        <v>0.05</v>
      </c>
      <c r="J37" s="58">
        <v>37.369999999999997</v>
      </c>
      <c r="K37" s="58">
        <v>91.48</v>
      </c>
      <c r="L37" s="58">
        <v>72.089999999999989</v>
      </c>
      <c r="M37" s="58">
        <v>12.600000000000001</v>
      </c>
      <c r="N37" s="58">
        <v>0.82</v>
      </c>
      <c r="O37" s="58">
        <v>51.71</v>
      </c>
      <c r="P37" s="73"/>
    </row>
    <row r="38" spans="1:16" ht="39" customHeight="1" x14ac:dyDescent="0.2">
      <c r="A38" s="74"/>
      <c r="B38" s="75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75"/>
    </row>
    <row r="39" spans="1:16" ht="36" customHeight="1" x14ac:dyDescent="0.2">
      <c r="A39" s="69" t="s">
        <v>87</v>
      </c>
      <c r="B39" s="70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92"/>
    </row>
    <row r="40" spans="1:16" ht="76.900000000000006" customHeight="1" x14ac:dyDescent="0.2">
      <c r="A40" s="245" t="s">
        <v>2</v>
      </c>
      <c r="B40" s="98" t="s">
        <v>3</v>
      </c>
      <c r="C40" s="59" t="s">
        <v>4</v>
      </c>
      <c r="D40" s="59" t="s">
        <v>5</v>
      </c>
      <c r="E40" s="59" t="s">
        <v>6</v>
      </c>
      <c r="F40" s="59" t="s">
        <v>7</v>
      </c>
      <c r="G40" s="246" t="s">
        <v>8</v>
      </c>
      <c r="H40" s="246"/>
      <c r="I40" s="246"/>
      <c r="J40" s="246"/>
      <c r="K40" s="246" t="s">
        <v>9</v>
      </c>
      <c r="L40" s="246"/>
      <c r="M40" s="246"/>
      <c r="N40" s="246"/>
      <c r="O40" s="246"/>
      <c r="P40" s="245" t="s">
        <v>10</v>
      </c>
    </row>
    <row r="41" spans="1:16" ht="71.45" customHeight="1" x14ac:dyDescent="0.2">
      <c r="A41" s="245"/>
      <c r="B41" s="98" t="s">
        <v>11</v>
      </c>
      <c r="C41" s="98" t="s">
        <v>11</v>
      </c>
      <c r="D41" s="98" t="s">
        <v>11</v>
      </c>
      <c r="E41" s="98" t="s">
        <v>11</v>
      </c>
      <c r="F41" s="98" t="s">
        <v>11</v>
      </c>
      <c r="G41" s="99" t="s">
        <v>12</v>
      </c>
      <c r="H41" s="99" t="s">
        <v>13</v>
      </c>
      <c r="I41" s="99" t="s">
        <v>14</v>
      </c>
      <c r="J41" s="99" t="s">
        <v>15</v>
      </c>
      <c r="K41" s="99" t="s">
        <v>16</v>
      </c>
      <c r="L41" s="99" t="s">
        <v>17</v>
      </c>
      <c r="M41" s="99" t="s">
        <v>18</v>
      </c>
      <c r="N41" s="99" t="s">
        <v>19</v>
      </c>
      <c r="O41" s="99" t="s">
        <v>20</v>
      </c>
      <c r="P41" s="245"/>
    </row>
    <row r="42" spans="1:16" ht="43.5" customHeight="1" x14ac:dyDescent="0.2">
      <c r="A42" s="71" t="s">
        <v>100</v>
      </c>
      <c r="B42" s="61" t="s">
        <v>95</v>
      </c>
      <c r="C42" s="58">
        <v>4.49</v>
      </c>
      <c r="D42" s="58">
        <v>7.13</v>
      </c>
      <c r="E42" s="58">
        <v>24.64</v>
      </c>
      <c r="F42" s="58">
        <v>186</v>
      </c>
      <c r="G42" s="58">
        <v>0</v>
      </c>
      <c r="H42" s="58">
        <v>0.16</v>
      </c>
      <c r="I42" s="58">
        <v>0.11</v>
      </c>
      <c r="J42" s="58">
        <v>20</v>
      </c>
      <c r="K42" s="58">
        <v>11.8</v>
      </c>
      <c r="L42" s="58">
        <v>87.2</v>
      </c>
      <c r="M42" s="58">
        <v>30.5</v>
      </c>
      <c r="N42" s="58">
        <v>1.01</v>
      </c>
      <c r="O42" s="58">
        <v>78.7</v>
      </c>
      <c r="P42" s="61">
        <v>302</v>
      </c>
    </row>
    <row r="43" spans="1:16" ht="20.25" x14ac:dyDescent="0.2">
      <c r="A43" s="71" t="s">
        <v>69</v>
      </c>
      <c r="B43" s="61">
        <v>18</v>
      </c>
      <c r="C43" s="58">
        <v>1.35</v>
      </c>
      <c r="D43" s="58">
        <v>0.52</v>
      </c>
      <c r="E43" s="58">
        <v>9.25</v>
      </c>
      <c r="F43" s="58">
        <v>47.4</v>
      </c>
      <c r="G43" s="58">
        <v>0</v>
      </c>
      <c r="H43" s="58">
        <v>0.02</v>
      </c>
      <c r="I43" s="58">
        <v>0</v>
      </c>
      <c r="J43" s="58">
        <v>0</v>
      </c>
      <c r="K43" s="58">
        <v>5.94</v>
      </c>
      <c r="L43" s="58">
        <v>5.94</v>
      </c>
      <c r="M43" s="58">
        <v>10.44</v>
      </c>
      <c r="N43" s="58">
        <v>0.8</v>
      </c>
      <c r="O43" s="58">
        <v>0</v>
      </c>
      <c r="P43" s="61" t="s">
        <v>26</v>
      </c>
    </row>
    <row r="44" spans="1:16" ht="20.25" x14ac:dyDescent="0.2">
      <c r="A44" s="71" t="s">
        <v>84</v>
      </c>
      <c r="B44" s="61" t="s">
        <v>116</v>
      </c>
      <c r="C44" s="58">
        <v>0.3</v>
      </c>
      <c r="D44" s="58">
        <v>0</v>
      </c>
      <c r="E44" s="58">
        <v>15.2</v>
      </c>
      <c r="F44" s="58">
        <v>60</v>
      </c>
      <c r="G44" s="58">
        <v>4.0599999999999996</v>
      </c>
      <c r="H44" s="58">
        <v>0</v>
      </c>
      <c r="I44" s="58">
        <v>0</v>
      </c>
      <c r="J44" s="58">
        <v>0</v>
      </c>
      <c r="K44" s="58">
        <v>15.16</v>
      </c>
      <c r="L44" s="58">
        <v>7.14</v>
      </c>
      <c r="M44" s="58">
        <v>5.6</v>
      </c>
      <c r="N44" s="58">
        <v>0.57999999999999996</v>
      </c>
      <c r="O44" s="58">
        <v>0</v>
      </c>
      <c r="P44" s="61">
        <v>686</v>
      </c>
    </row>
    <row r="45" spans="1:16" ht="30" customHeight="1" x14ac:dyDescent="0.2">
      <c r="A45" s="72" t="s">
        <v>27</v>
      </c>
      <c r="B45" s="73"/>
      <c r="C45" s="58">
        <v>2.78</v>
      </c>
      <c r="D45" s="58">
        <v>6.2</v>
      </c>
      <c r="E45" s="58">
        <v>52.239999999999995</v>
      </c>
      <c r="F45" s="58">
        <v>278.55</v>
      </c>
      <c r="G45" s="58">
        <v>4.0599999999999996</v>
      </c>
      <c r="H45" s="58">
        <v>0.16</v>
      </c>
      <c r="I45" s="58">
        <v>0.11</v>
      </c>
      <c r="J45" s="58">
        <v>20</v>
      </c>
      <c r="K45" s="58">
        <v>26.96</v>
      </c>
      <c r="L45" s="58">
        <v>94.34</v>
      </c>
      <c r="M45" s="58">
        <v>36.1</v>
      </c>
      <c r="N45" s="58">
        <v>1.5899999999999999</v>
      </c>
      <c r="O45" s="58">
        <v>78.7</v>
      </c>
      <c r="P45" s="73"/>
    </row>
    <row r="46" spans="1:16" ht="39" customHeight="1" x14ac:dyDescent="0.2">
      <c r="A46" s="68"/>
      <c r="B46" s="76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76"/>
    </row>
    <row r="47" spans="1:16" ht="67.900000000000006" customHeight="1" x14ac:dyDescent="0.2">
      <c r="A47" s="69" t="s">
        <v>88</v>
      </c>
      <c r="B47" s="70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92"/>
    </row>
    <row r="48" spans="1:16" ht="45" customHeight="1" x14ac:dyDescent="0.2">
      <c r="A48" s="245" t="s">
        <v>2</v>
      </c>
      <c r="B48" s="98" t="s">
        <v>3</v>
      </c>
      <c r="C48" s="59" t="s">
        <v>4</v>
      </c>
      <c r="D48" s="59" t="s">
        <v>5</v>
      </c>
      <c r="E48" s="59" t="s">
        <v>6</v>
      </c>
      <c r="F48" s="59" t="s">
        <v>7</v>
      </c>
      <c r="G48" s="246" t="s">
        <v>8</v>
      </c>
      <c r="H48" s="246"/>
      <c r="I48" s="246"/>
      <c r="J48" s="246"/>
      <c r="K48" s="246" t="s">
        <v>9</v>
      </c>
      <c r="L48" s="246"/>
      <c r="M48" s="246"/>
      <c r="N48" s="246"/>
      <c r="O48" s="246"/>
      <c r="P48" s="245" t="s">
        <v>10</v>
      </c>
    </row>
    <row r="49" spans="1:16" ht="45" customHeight="1" x14ac:dyDescent="0.2">
      <c r="A49" s="245"/>
      <c r="B49" s="98" t="s">
        <v>11</v>
      </c>
      <c r="C49" s="98" t="s">
        <v>11</v>
      </c>
      <c r="D49" s="98" t="s">
        <v>11</v>
      </c>
      <c r="E49" s="98" t="s">
        <v>11</v>
      </c>
      <c r="F49" s="98" t="s">
        <v>11</v>
      </c>
      <c r="G49" s="99" t="s">
        <v>12</v>
      </c>
      <c r="H49" s="99" t="s">
        <v>13</v>
      </c>
      <c r="I49" s="99" t="s">
        <v>14</v>
      </c>
      <c r="J49" s="99" t="s">
        <v>15</v>
      </c>
      <c r="K49" s="99" t="s">
        <v>16</v>
      </c>
      <c r="L49" s="99" t="s">
        <v>17</v>
      </c>
      <c r="M49" s="99" t="s">
        <v>18</v>
      </c>
      <c r="N49" s="99" t="s">
        <v>19</v>
      </c>
      <c r="O49" s="99" t="s">
        <v>20</v>
      </c>
      <c r="P49" s="245"/>
    </row>
    <row r="50" spans="1:16" ht="20.25" x14ac:dyDescent="0.2">
      <c r="A50" s="71" t="s">
        <v>104</v>
      </c>
      <c r="B50" s="86" t="s">
        <v>103</v>
      </c>
      <c r="C50" s="58">
        <v>5.21</v>
      </c>
      <c r="D50" s="58">
        <v>8.19</v>
      </c>
      <c r="E50" s="58">
        <v>7.8650000000000002</v>
      </c>
      <c r="F50" s="58">
        <v>130.26999999999998</v>
      </c>
      <c r="G50" s="58">
        <v>3.5000000000000003E-2</v>
      </c>
      <c r="H50" s="58">
        <v>0.25700000000000001</v>
      </c>
      <c r="I50" s="58">
        <v>0.04</v>
      </c>
      <c r="J50" s="58">
        <v>19.684999999999999</v>
      </c>
      <c r="K50" s="58">
        <v>50.964999999999996</v>
      </c>
      <c r="L50" s="58">
        <v>56.015000000000001</v>
      </c>
      <c r="M50" s="58">
        <v>13.280000000000001</v>
      </c>
      <c r="N50" s="58">
        <v>0.875</v>
      </c>
      <c r="O50" s="58">
        <v>45.8</v>
      </c>
      <c r="P50" s="86" t="s">
        <v>105</v>
      </c>
    </row>
    <row r="51" spans="1:16" ht="20.25" x14ac:dyDescent="0.2">
      <c r="A51" s="71" t="s">
        <v>82</v>
      </c>
      <c r="B51" s="61">
        <v>200</v>
      </c>
      <c r="C51" s="58">
        <v>0.2</v>
      </c>
      <c r="D51" s="58">
        <v>0</v>
      </c>
      <c r="E51" s="58">
        <v>15</v>
      </c>
      <c r="F51" s="58">
        <v>58</v>
      </c>
      <c r="G51" s="58">
        <v>0.02</v>
      </c>
      <c r="H51" s="58">
        <v>0</v>
      </c>
      <c r="I51" s="58">
        <v>0</v>
      </c>
      <c r="J51" s="58">
        <v>0</v>
      </c>
      <c r="K51" s="58">
        <v>1.29</v>
      </c>
      <c r="L51" s="58">
        <v>1.6</v>
      </c>
      <c r="M51" s="58">
        <v>0.88</v>
      </c>
      <c r="N51" s="58">
        <v>0.21</v>
      </c>
      <c r="O51" s="58">
        <v>8.7100000000000009</v>
      </c>
      <c r="P51" s="61">
        <v>685</v>
      </c>
    </row>
    <row r="52" spans="1:16" ht="20.25" x14ac:dyDescent="0.2">
      <c r="A52" s="72" t="s">
        <v>27</v>
      </c>
      <c r="B52" s="73"/>
      <c r="C52" s="58">
        <v>1.25</v>
      </c>
      <c r="D52" s="58">
        <v>2.71</v>
      </c>
      <c r="E52" s="58">
        <v>33.370000000000005</v>
      </c>
      <c r="F52" s="58">
        <v>161.25</v>
      </c>
      <c r="G52" s="58">
        <v>0.08</v>
      </c>
      <c r="H52" s="58">
        <v>0.03</v>
      </c>
      <c r="I52" s="58">
        <v>0.02</v>
      </c>
      <c r="J52" s="58">
        <v>12.72</v>
      </c>
      <c r="K52" s="58">
        <v>8.23</v>
      </c>
      <c r="L52" s="58">
        <v>20.310000000000002</v>
      </c>
      <c r="M52" s="58">
        <v>8.08</v>
      </c>
      <c r="N52" s="58">
        <v>0.76</v>
      </c>
      <c r="O52" s="58">
        <v>32.380000000000003</v>
      </c>
      <c r="P52" s="73"/>
    </row>
    <row r="53" spans="1:16" ht="20.25" x14ac:dyDescent="0.2">
      <c r="A53" s="74"/>
      <c r="B53" s="75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75"/>
    </row>
    <row r="54" spans="1:16" ht="39" customHeight="1" x14ac:dyDescent="0.2">
      <c r="A54" s="74"/>
      <c r="B54" s="75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75"/>
    </row>
    <row r="55" spans="1:16" ht="63.6" customHeight="1" x14ac:dyDescent="0.2">
      <c r="A55" s="77" t="s">
        <v>89</v>
      </c>
      <c r="B55" s="70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92"/>
    </row>
    <row r="56" spans="1:16" ht="39.75" customHeight="1" x14ac:dyDescent="0.2">
      <c r="A56" s="77"/>
      <c r="B56" s="70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92"/>
    </row>
    <row r="57" spans="1:16" ht="39.75" customHeight="1" x14ac:dyDescent="0.2">
      <c r="A57" s="69" t="s">
        <v>81</v>
      </c>
      <c r="B57" s="70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92"/>
    </row>
    <row r="58" spans="1:16" ht="20.25" x14ac:dyDescent="0.2">
      <c r="A58" s="245" t="s">
        <v>2</v>
      </c>
      <c r="B58" s="98" t="s">
        <v>3</v>
      </c>
      <c r="C58" s="59" t="s">
        <v>4</v>
      </c>
      <c r="D58" s="59" t="s">
        <v>5</v>
      </c>
      <c r="E58" s="59" t="s">
        <v>6</v>
      </c>
      <c r="F58" s="59" t="s">
        <v>7</v>
      </c>
      <c r="G58" s="246" t="s">
        <v>8</v>
      </c>
      <c r="H58" s="246"/>
      <c r="I58" s="246"/>
      <c r="J58" s="246"/>
      <c r="K58" s="246" t="s">
        <v>9</v>
      </c>
      <c r="L58" s="246"/>
      <c r="M58" s="246"/>
      <c r="N58" s="246"/>
      <c r="O58" s="246"/>
      <c r="P58" s="245" t="s">
        <v>10</v>
      </c>
    </row>
    <row r="59" spans="1:16" ht="40.5" x14ac:dyDescent="0.2">
      <c r="A59" s="245"/>
      <c r="B59" s="98" t="s">
        <v>11</v>
      </c>
      <c r="C59" s="98" t="s">
        <v>11</v>
      </c>
      <c r="D59" s="98" t="s">
        <v>11</v>
      </c>
      <c r="E59" s="98" t="s">
        <v>11</v>
      </c>
      <c r="F59" s="98" t="s">
        <v>11</v>
      </c>
      <c r="G59" s="99" t="s">
        <v>12</v>
      </c>
      <c r="H59" s="99" t="s">
        <v>13</v>
      </c>
      <c r="I59" s="99" t="s">
        <v>14</v>
      </c>
      <c r="J59" s="99" t="s">
        <v>15</v>
      </c>
      <c r="K59" s="99" t="s">
        <v>16</v>
      </c>
      <c r="L59" s="99" t="s">
        <v>17</v>
      </c>
      <c r="M59" s="99" t="s">
        <v>18</v>
      </c>
      <c r="N59" s="99" t="s">
        <v>19</v>
      </c>
      <c r="O59" s="99" t="s">
        <v>20</v>
      </c>
      <c r="P59" s="245"/>
    </row>
    <row r="60" spans="1:16" ht="39" customHeight="1" x14ac:dyDescent="0.2">
      <c r="A60" s="71" t="s">
        <v>162</v>
      </c>
      <c r="B60" s="61" t="s">
        <v>102</v>
      </c>
      <c r="C60" s="58">
        <v>5.32</v>
      </c>
      <c r="D60" s="58">
        <v>7.8</v>
      </c>
      <c r="E60" s="58">
        <v>7.8</v>
      </c>
      <c r="F60" s="58">
        <v>127</v>
      </c>
      <c r="G60" s="58">
        <v>0</v>
      </c>
      <c r="H60" s="58">
        <v>0.47000000000000003</v>
      </c>
      <c r="I60" s="58">
        <v>0.03</v>
      </c>
      <c r="J60" s="58">
        <v>2</v>
      </c>
      <c r="K60" s="58">
        <v>11.74</v>
      </c>
      <c r="L60" s="58">
        <v>41.54</v>
      </c>
      <c r="M60" s="58">
        <v>14.84</v>
      </c>
      <c r="N60" s="58">
        <v>1.1400000000000001</v>
      </c>
      <c r="O60" s="58">
        <v>48.6</v>
      </c>
      <c r="P60" s="61">
        <v>6</v>
      </c>
    </row>
    <row r="61" spans="1:16" ht="20.25" x14ac:dyDescent="0.2">
      <c r="A61" s="71" t="s">
        <v>82</v>
      </c>
      <c r="B61" s="61">
        <v>200</v>
      </c>
      <c r="C61" s="58">
        <v>0.2</v>
      </c>
      <c r="D61" s="58">
        <v>0</v>
      </c>
      <c r="E61" s="58">
        <v>15</v>
      </c>
      <c r="F61" s="58">
        <v>58</v>
      </c>
      <c r="G61" s="58">
        <v>0.02</v>
      </c>
      <c r="H61" s="58">
        <v>0</v>
      </c>
      <c r="I61" s="58">
        <v>0</v>
      </c>
      <c r="J61" s="58">
        <v>0</v>
      </c>
      <c r="K61" s="58">
        <v>1.29</v>
      </c>
      <c r="L61" s="58">
        <v>1.6</v>
      </c>
      <c r="M61" s="58">
        <v>0.88</v>
      </c>
      <c r="N61" s="58">
        <v>0.21</v>
      </c>
      <c r="O61" s="58">
        <v>8.7100000000000009</v>
      </c>
      <c r="P61" s="61">
        <v>685</v>
      </c>
    </row>
    <row r="62" spans="1:16" ht="44.25" customHeight="1" x14ac:dyDescent="0.2">
      <c r="A62" s="72" t="s">
        <v>27</v>
      </c>
      <c r="B62" s="73"/>
      <c r="C62" s="58">
        <v>5.5200000000000005</v>
      </c>
      <c r="D62" s="58">
        <v>7.8</v>
      </c>
      <c r="E62" s="58">
        <v>22.8</v>
      </c>
      <c r="F62" s="58">
        <v>185</v>
      </c>
      <c r="G62" s="58">
        <v>0.02</v>
      </c>
      <c r="H62" s="58">
        <v>0.47000000000000003</v>
      </c>
      <c r="I62" s="58">
        <v>0.03</v>
      </c>
      <c r="J62" s="58">
        <v>2</v>
      </c>
      <c r="K62" s="58">
        <v>13.030000000000001</v>
      </c>
      <c r="L62" s="58">
        <v>43.14</v>
      </c>
      <c r="M62" s="58">
        <v>15.72</v>
      </c>
      <c r="N62" s="58">
        <v>1.35</v>
      </c>
      <c r="O62" s="58">
        <v>57.31</v>
      </c>
      <c r="P62" s="73"/>
    </row>
    <row r="63" spans="1:16" ht="44.25" customHeight="1" x14ac:dyDescent="0.2">
      <c r="A63" s="68"/>
      <c r="B63" s="76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76"/>
    </row>
    <row r="64" spans="1:16" ht="20.25" x14ac:dyDescent="0.2">
      <c r="A64" s="69" t="s">
        <v>83</v>
      </c>
      <c r="B64" s="70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92"/>
    </row>
    <row r="65" spans="1:16" ht="31.9" customHeight="1" x14ac:dyDescent="0.2">
      <c r="A65" s="245" t="s">
        <v>2</v>
      </c>
      <c r="B65" s="98" t="s">
        <v>3</v>
      </c>
      <c r="C65" s="59" t="s">
        <v>4</v>
      </c>
      <c r="D65" s="59" t="s">
        <v>5</v>
      </c>
      <c r="E65" s="59" t="s">
        <v>6</v>
      </c>
      <c r="F65" s="59" t="s">
        <v>7</v>
      </c>
      <c r="G65" s="246" t="s">
        <v>8</v>
      </c>
      <c r="H65" s="246"/>
      <c r="I65" s="246"/>
      <c r="J65" s="246"/>
      <c r="K65" s="246" t="s">
        <v>9</v>
      </c>
      <c r="L65" s="246"/>
      <c r="M65" s="246"/>
      <c r="N65" s="246"/>
      <c r="O65" s="246"/>
      <c r="P65" s="245" t="s">
        <v>10</v>
      </c>
    </row>
    <row r="66" spans="1:16" ht="28.9" customHeight="1" x14ac:dyDescent="0.2">
      <c r="A66" s="245"/>
      <c r="B66" s="98" t="s">
        <v>11</v>
      </c>
      <c r="C66" s="98" t="s">
        <v>11</v>
      </c>
      <c r="D66" s="98" t="s">
        <v>11</v>
      </c>
      <c r="E66" s="98" t="s">
        <v>11</v>
      </c>
      <c r="F66" s="98" t="s">
        <v>11</v>
      </c>
      <c r="G66" s="99" t="s">
        <v>12</v>
      </c>
      <c r="H66" s="99" t="s">
        <v>13</v>
      </c>
      <c r="I66" s="99" t="s">
        <v>14</v>
      </c>
      <c r="J66" s="99" t="s">
        <v>15</v>
      </c>
      <c r="K66" s="99" t="s">
        <v>16</v>
      </c>
      <c r="L66" s="99" t="s">
        <v>17</v>
      </c>
      <c r="M66" s="99" t="s">
        <v>18</v>
      </c>
      <c r="N66" s="99" t="s">
        <v>19</v>
      </c>
      <c r="O66" s="99" t="s">
        <v>20</v>
      </c>
      <c r="P66" s="245"/>
    </row>
    <row r="67" spans="1:16" ht="39" customHeight="1" x14ac:dyDescent="0.2">
      <c r="A67" s="71" t="s">
        <v>100</v>
      </c>
      <c r="B67" s="61" t="s">
        <v>95</v>
      </c>
      <c r="C67" s="58">
        <v>4.49</v>
      </c>
      <c r="D67" s="58">
        <v>7.13</v>
      </c>
      <c r="E67" s="58">
        <v>24.64</v>
      </c>
      <c r="F67" s="58">
        <v>186</v>
      </c>
      <c r="G67" s="58">
        <v>0</v>
      </c>
      <c r="H67" s="58">
        <v>0.16</v>
      </c>
      <c r="I67" s="58">
        <v>0.11</v>
      </c>
      <c r="J67" s="58">
        <v>20</v>
      </c>
      <c r="K67" s="58">
        <v>11.8</v>
      </c>
      <c r="L67" s="58">
        <v>87.2</v>
      </c>
      <c r="M67" s="58">
        <v>30.5</v>
      </c>
      <c r="N67" s="58">
        <v>1.01</v>
      </c>
      <c r="O67" s="58">
        <v>78.7</v>
      </c>
      <c r="P67" s="61">
        <v>302</v>
      </c>
    </row>
    <row r="68" spans="1:16" ht="34.15" customHeight="1" x14ac:dyDescent="0.2">
      <c r="A68" s="71" t="s">
        <v>69</v>
      </c>
      <c r="B68" s="61">
        <v>18</v>
      </c>
      <c r="C68" s="58">
        <v>1.35</v>
      </c>
      <c r="D68" s="58">
        <v>0.52</v>
      </c>
      <c r="E68" s="58">
        <v>9.25</v>
      </c>
      <c r="F68" s="58">
        <v>47.4</v>
      </c>
      <c r="G68" s="58">
        <v>0</v>
      </c>
      <c r="H68" s="58">
        <v>0.02</v>
      </c>
      <c r="I68" s="58">
        <v>0</v>
      </c>
      <c r="J68" s="58">
        <v>0</v>
      </c>
      <c r="K68" s="58">
        <v>5.94</v>
      </c>
      <c r="L68" s="58">
        <v>5.94</v>
      </c>
      <c r="M68" s="58">
        <v>10.44</v>
      </c>
      <c r="N68" s="58">
        <v>0.8</v>
      </c>
      <c r="O68" s="58">
        <v>0</v>
      </c>
      <c r="P68" s="61" t="s">
        <v>26</v>
      </c>
    </row>
    <row r="69" spans="1:16" ht="20.25" x14ac:dyDescent="0.2">
      <c r="A69" s="71" t="s">
        <v>84</v>
      </c>
      <c r="B69" s="61" t="s">
        <v>116</v>
      </c>
      <c r="C69" s="58">
        <v>0.3</v>
      </c>
      <c r="D69" s="58">
        <v>0</v>
      </c>
      <c r="E69" s="58">
        <v>15.2</v>
      </c>
      <c r="F69" s="58">
        <v>60</v>
      </c>
      <c r="G69" s="58">
        <v>4.0599999999999996</v>
      </c>
      <c r="H69" s="58">
        <v>0</v>
      </c>
      <c r="I69" s="58">
        <v>0</v>
      </c>
      <c r="J69" s="58">
        <v>0</v>
      </c>
      <c r="K69" s="58">
        <v>15.16</v>
      </c>
      <c r="L69" s="58">
        <v>7.14</v>
      </c>
      <c r="M69" s="58">
        <v>5.6</v>
      </c>
      <c r="N69" s="58">
        <v>0.57999999999999996</v>
      </c>
      <c r="O69" s="58">
        <v>0</v>
      </c>
      <c r="P69" s="61">
        <v>686</v>
      </c>
    </row>
    <row r="70" spans="1:16" ht="64.900000000000006" customHeight="1" x14ac:dyDescent="0.2">
      <c r="A70" s="72" t="s">
        <v>27</v>
      </c>
      <c r="B70" s="73"/>
      <c r="C70" s="58">
        <v>4.79</v>
      </c>
      <c r="D70" s="58">
        <v>7.13</v>
      </c>
      <c r="E70" s="58">
        <v>39.840000000000003</v>
      </c>
      <c r="F70" s="58">
        <v>246</v>
      </c>
      <c r="G70" s="58">
        <v>4.0599999999999996</v>
      </c>
      <c r="H70" s="58">
        <v>0.16</v>
      </c>
      <c r="I70" s="58">
        <v>0.11</v>
      </c>
      <c r="J70" s="58">
        <v>20</v>
      </c>
      <c r="K70" s="58">
        <v>26.96</v>
      </c>
      <c r="L70" s="58">
        <v>94.34</v>
      </c>
      <c r="M70" s="58">
        <v>36.1</v>
      </c>
      <c r="N70" s="58">
        <v>1.5899999999999999</v>
      </c>
      <c r="O70" s="58">
        <v>78.7</v>
      </c>
      <c r="P70" s="73"/>
    </row>
    <row r="71" spans="1:16" ht="39" customHeight="1" x14ac:dyDescent="0.2">
      <c r="A71" s="68" t="s">
        <v>101</v>
      </c>
      <c r="B71" s="76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76"/>
    </row>
    <row r="72" spans="1:16" ht="20.25" x14ac:dyDescent="0.2">
      <c r="A72" s="69" t="s">
        <v>86</v>
      </c>
      <c r="B72" s="70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92"/>
    </row>
    <row r="73" spans="1:16" ht="20.25" x14ac:dyDescent="0.2">
      <c r="A73" s="245" t="s">
        <v>2</v>
      </c>
      <c r="B73" s="98" t="s">
        <v>3</v>
      </c>
      <c r="C73" s="59" t="s">
        <v>4</v>
      </c>
      <c r="D73" s="59" t="s">
        <v>5</v>
      </c>
      <c r="E73" s="59" t="s">
        <v>6</v>
      </c>
      <c r="F73" s="59" t="s">
        <v>7</v>
      </c>
      <c r="G73" s="246" t="s">
        <v>8</v>
      </c>
      <c r="H73" s="246"/>
      <c r="I73" s="246"/>
      <c r="J73" s="246"/>
      <c r="K73" s="246" t="s">
        <v>9</v>
      </c>
      <c r="L73" s="246"/>
      <c r="M73" s="246"/>
      <c r="N73" s="246"/>
      <c r="O73" s="246"/>
      <c r="P73" s="245" t="s">
        <v>10</v>
      </c>
    </row>
    <row r="74" spans="1:16" ht="37.5" customHeight="1" x14ac:dyDescent="0.2">
      <c r="A74" s="245"/>
      <c r="B74" s="98" t="s">
        <v>11</v>
      </c>
      <c r="C74" s="98" t="s">
        <v>11</v>
      </c>
      <c r="D74" s="98" t="s">
        <v>11</v>
      </c>
      <c r="E74" s="98" t="s">
        <v>11</v>
      </c>
      <c r="F74" s="98" t="s">
        <v>11</v>
      </c>
      <c r="G74" s="99" t="s">
        <v>12</v>
      </c>
      <c r="H74" s="99" t="s">
        <v>13</v>
      </c>
      <c r="I74" s="99" t="s">
        <v>14</v>
      </c>
      <c r="J74" s="99" t="s">
        <v>15</v>
      </c>
      <c r="K74" s="99" t="s">
        <v>16</v>
      </c>
      <c r="L74" s="99" t="s">
        <v>17</v>
      </c>
      <c r="M74" s="99" t="s">
        <v>18</v>
      </c>
      <c r="N74" s="99" t="s">
        <v>19</v>
      </c>
      <c r="O74" s="99" t="s">
        <v>20</v>
      </c>
      <c r="P74" s="245"/>
    </row>
    <row r="75" spans="1:16" ht="42" customHeight="1" x14ac:dyDescent="0.2">
      <c r="A75" s="71" t="s">
        <v>163</v>
      </c>
      <c r="B75" s="86" t="s">
        <v>102</v>
      </c>
      <c r="C75" s="58">
        <v>5.0999999999999996</v>
      </c>
      <c r="D75" s="58">
        <v>8.58</v>
      </c>
      <c r="E75" s="58">
        <v>7.93</v>
      </c>
      <c r="F75" s="58">
        <v>133.54</v>
      </c>
      <c r="G75" s="58">
        <v>7.0000000000000007E-2</v>
      </c>
      <c r="H75" s="58">
        <v>4.3999999999999997E-2</v>
      </c>
      <c r="I75" s="58">
        <v>0.05</v>
      </c>
      <c r="J75" s="58">
        <v>37.369999999999997</v>
      </c>
      <c r="K75" s="58">
        <v>90.19</v>
      </c>
      <c r="L75" s="58">
        <v>70.489999999999995</v>
      </c>
      <c r="M75" s="58">
        <v>11.72</v>
      </c>
      <c r="N75" s="58">
        <v>0.61</v>
      </c>
      <c r="O75" s="58">
        <v>43</v>
      </c>
      <c r="P75" s="61">
        <v>3</v>
      </c>
    </row>
    <row r="76" spans="1:16" ht="70.150000000000006" customHeight="1" x14ac:dyDescent="0.2">
      <c r="A76" s="71" t="s">
        <v>82</v>
      </c>
      <c r="B76" s="61">
        <v>200</v>
      </c>
      <c r="C76" s="58">
        <v>0.2</v>
      </c>
      <c r="D76" s="58">
        <v>0</v>
      </c>
      <c r="E76" s="58">
        <v>15</v>
      </c>
      <c r="F76" s="58">
        <v>58</v>
      </c>
      <c r="G76" s="58">
        <v>0.02</v>
      </c>
      <c r="H76" s="58">
        <v>0</v>
      </c>
      <c r="I76" s="58">
        <v>0</v>
      </c>
      <c r="J76" s="58">
        <v>0</v>
      </c>
      <c r="K76" s="58">
        <v>1.29</v>
      </c>
      <c r="L76" s="58">
        <v>1.6</v>
      </c>
      <c r="M76" s="58">
        <v>0.88</v>
      </c>
      <c r="N76" s="58">
        <v>0.21</v>
      </c>
      <c r="O76" s="58">
        <v>8.7100000000000009</v>
      </c>
      <c r="P76" s="61">
        <v>685</v>
      </c>
    </row>
    <row r="77" spans="1:16" ht="39" customHeight="1" x14ac:dyDescent="0.2">
      <c r="A77" s="72" t="s">
        <v>27</v>
      </c>
      <c r="B77" s="73"/>
      <c r="C77" s="58">
        <v>5.3</v>
      </c>
      <c r="D77" s="58">
        <v>8.58</v>
      </c>
      <c r="E77" s="58">
        <v>22.93</v>
      </c>
      <c r="F77" s="58">
        <v>191.54</v>
      </c>
      <c r="G77" s="58">
        <v>9.0000000000000011E-2</v>
      </c>
      <c r="H77" s="58">
        <v>4.3999999999999997E-2</v>
      </c>
      <c r="I77" s="58">
        <v>0.05</v>
      </c>
      <c r="J77" s="58">
        <v>37.369999999999997</v>
      </c>
      <c r="K77" s="58">
        <v>91.48</v>
      </c>
      <c r="L77" s="58">
        <v>72.089999999999989</v>
      </c>
      <c r="M77" s="58">
        <v>12.600000000000001</v>
      </c>
      <c r="N77" s="58">
        <v>0.82</v>
      </c>
      <c r="O77" s="58">
        <v>51.71</v>
      </c>
      <c r="P77" s="73"/>
    </row>
    <row r="78" spans="1:16" ht="20.25" customHeight="1" x14ac:dyDescent="0.2">
      <c r="A78" s="68"/>
      <c r="B78" s="76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76"/>
    </row>
    <row r="79" spans="1:16" ht="20.25" x14ac:dyDescent="0.2">
      <c r="A79" s="69" t="s">
        <v>87</v>
      </c>
      <c r="B79" s="70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92"/>
    </row>
    <row r="80" spans="1:16" ht="20.25" x14ac:dyDescent="0.2">
      <c r="A80" s="245" t="s">
        <v>2</v>
      </c>
      <c r="B80" s="98" t="s">
        <v>3</v>
      </c>
      <c r="C80" s="59" t="s">
        <v>4</v>
      </c>
      <c r="D80" s="59" t="s">
        <v>5</v>
      </c>
      <c r="E80" s="59" t="s">
        <v>6</v>
      </c>
      <c r="F80" s="59" t="s">
        <v>7</v>
      </c>
      <c r="G80" s="246" t="s">
        <v>8</v>
      </c>
      <c r="H80" s="246"/>
      <c r="I80" s="246"/>
      <c r="J80" s="246"/>
      <c r="K80" s="246" t="s">
        <v>9</v>
      </c>
      <c r="L80" s="246"/>
      <c r="M80" s="246"/>
      <c r="N80" s="246"/>
      <c r="O80" s="246"/>
      <c r="P80" s="245" t="s">
        <v>10</v>
      </c>
    </row>
    <row r="81" spans="1:16" ht="38.25" customHeight="1" x14ac:dyDescent="0.2">
      <c r="A81" s="245"/>
      <c r="B81" s="98" t="s">
        <v>11</v>
      </c>
      <c r="C81" s="98" t="s">
        <v>11</v>
      </c>
      <c r="D81" s="98" t="s">
        <v>11</v>
      </c>
      <c r="E81" s="98" t="s">
        <v>11</v>
      </c>
      <c r="F81" s="98" t="s">
        <v>11</v>
      </c>
      <c r="G81" s="99" t="s">
        <v>12</v>
      </c>
      <c r="H81" s="99" t="s">
        <v>13</v>
      </c>
      <c r="I81" s="99" t="s">
        <v>14</v>
      </c>
      <c r="J81" s="99" t="s">
        <v>15</v>
      </c>
      <c r="K81" s="99" t="s">
        <v>16</v>
      </c>
      <c r="L81" s="99" t="s">
        <v>17</v>
      </c>
      <c r="M81" s="99" t="s">
        <v>18</v>
      </c>
      <c r="N81" s="99" t="s">
        <v>19</v>
      </c>
      <c r="O81" s="99" t="s">
        <v>20</v>
      </c>
      <c r="P81" s="245"/>
    </row>
    <row r="82" spans="1:16" ht="69" customHeight="1" x14ac:dyDescent="0.2">
      <c r="A82" s="188" t="s">
        <v>94</v>
      </c>
      <c r="B82" s="61" t="s">
        <v>95</v>
      </c>
      <c r="C82" s="58">
        <v>4.2</v>
      </c>
      <c r="D82" s="58">
        <v>7.8</v>
      </c>
      <c r="E82" s="58">
        <v>19.8</v>
      </c>
      <c r="F82" s="58">
        <v>172.5</v>
      </c>
      <c r="G82" s="189">
        <v>0</v>
      </c>
      <c r="H82" s="189">
        <v>0.11</v>
      </c>
      <c r="I82" s="189">
        <v>0.03</v>
      </c>
      <c r="J82" s="189">
        <v>20</v>
      </c>
      <c r="K82" s="189">
        <v>18.899999999999999</v>
      </c>
      <c r="L82" s="189">
        <v>108.7</v>
      </c>
      <c r="M82" s="189">
        <v>42.1</v>
      </c>
      <c r="N82" s="189">
        <v>1.1599999999999999</v>
      </c>
      <c r="O82" s="189">
        <v>76.5</v>
      </c>
      <c r="P82" s="61">
        <v>302</v>
      </c>
    </row>
    <row r="83" spans="1:16" ht="20.25" x14ac:dyDescent="0.2">
      <c r="A83" s="71" t="s">
        <v>69</v>
      </c>
      <c r="B83" s="61">
        <v>18</v>
      </c>
      <c r="C83" s="58">
        <v>1.35</v>
      </c>
      <c r="D83" s="58">
        <v>0.52</v>
      </c>
      <c r="E83" s="58">
        <v>9.25</v>
      </c>
      <c r="F83" s="58">
        <v>47.4</v>
      </c>
      <c r="G83" s="58">
        <v>0</v>
      </c>
      <c r="H83" s="58">
        <v>0.02</v>
      </c>
      <c r="I83" s="58">
        <v>0</v>
      </c>
      <c r="J83" s="58">
        <v>0</v>
      </c>
      <c r="K83" s="58">
        <v>5.94</v>
      </c>
      <c r="L83" s="58">
        <v>5.94</v>
      </c>
      <c r="M83" s="58">
        <v>10.44</v>
      </c>
      <c r="N83" s="58">
        <v>0.8</v>
      </c>
      <c r="O83" s="58">
        <v>0</v>
      </c>
      <c r="P83" s="61" t="s">
        <v>26</v>
      </c>
    </row>
    <row r="84" spans="1:16" ht="20.25" x14ac:dyDescent="0.2">
      <c r="A84" s="71" t="s">
        <v>84</v>
      </c>
      <c r="B84" s="61" t="s">
        <v>116</v>
      </c>
      <c r="C84" s="58">
        <v>0.3</v>
      </c>
      <c r="D84" s="58">
        <v>0</v>
      </c>
      <c r="E84" s="58">
        <v>15.2</v>
      </c>
      <c r="F84" s="58">
        <v>60</v>
      </c>
      <c r="G84" s="58">
        <v>4.0599999999999996</v>
      </c>
      <c r="H84" s="58">
        <v>0</v>
      </c>
      <c r="I84" s="58">
        <v>0</v>
      </c>
      <c r="J84" s="58">
        <v>0</v>
      </c>
      <c r="K84" s="58">
        <v>15.16</v>
      </c>
      <c r="L84" s="58">
        <v>7.14</v>
      </c>
      <c r="M84" s="58">
        <v>5.6</v>
      </c>
      <c r="N84" s="58">
        <v>0.57999999999999996</v>
      </c>
      <c r="O84" s="58">
        <v>0</v>
      </c>
      <c r="P84" s="61">
        <v>686</v>
      </c>
    </row>
    <row r="85" spans="1:16" ht="20.25" x14ac:dyDescent="0.2">
      <c r="A85" s="72" t="s">
        <v>27</v>
      </c>
      <c r="B85" s="73"/>
      <c r="C85" s="58">
        <v>2.6199999999999997</v>
      </c>
      <c r="D85" s="58">
        <v>6.2</v>
      </c>
      <c r="E85" s="58">
        <v>39.69</v>
      </c>
      <c r="F85" s="58">
        <v>228.95</v>
      </c>
      <c r="G85" s="58">
        <v>4.0599999999999996</v>
      </c>
      <c r="H85" s="58">
        <v>0.02</v>
      </c>
      <c r="I85" s="58">
        <v>0.02</v>
      </c>
      <c r="J85" s="58">
        <v>20</v>
      </c>
      <c r="K85" s="58">
        <v>31.56</v>
      </c>
      <c r="L85" s="58">
        <v>57.74</v>
      </c>
      <c r="M85" s="58">
        <v>22</v>
      </c>
      <c r="N85" s="58">
        <v>0.91999999999999993</v>
      </c>
      <c r="O85" s="58">
        <v>4.5</v>
      </c>
      <c r="P85" s="73"/>
    </row>
    <row r="86" spans="1:16" s="12" customFormat="1" ht="27.75" customHeight="1" x14ac:dyDescent="0.4">
      <c r="A86" s="68"/>
      <c r="B86" s="76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76"/>
    </row>
    <row r="87" spans="1:16" ht="20.25" x14ac:dyDescent="0.2">
      <c r="A87" s="69" t="s">
        <v>88</v>
      </c>
      <c r="B87" s="70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92"/>
    </row>
    <row r="88" spans="1:16" ht="35.450000000000003" customHeight="1" x14ac:dyDescent="0.2">
      <c r="A88" s="245" t="s">
        <v>2</v>
      </c>
      <c r="B88" s="98" t="s">
        <v>3</v>
      </c>
      <c r="C88" s="59" t="s">
        <v>4</v>
      </c>
      <c r="D88" s="59" t="s">
        <v>5</v>
      </c>
      <c r="E88" s="59" t="s">
        <v>6</v>
      </c>
      <c r="F88" s="59" t="s">
        <v>7</v>
      </c>
      <c r="G88" s="246" t="s">
        <v>8</v>
      </c>
      <c r="H88" s="246"/>
      <c r="I88" s="246"/>
      <c r="J88" s="246"/>
      <c r="K88" s="246" t="s">
        <v>9</v>
      </c>
      <c r="L88" s="246"/>
      <c r="M88" s="246"/>
      <c r="N88" s="246"/>
      <c r="O88" s="246"/>
      <c r="P88" s="245" t="s">
        <v>10</v>
      </c>
    </row>
    <row r="89" spans="1:16" ht="42.75" customHeight="1" x14ac:dyDescent="0.2">
      <c r="A89" s="245"/>
      <c r="B89" s="98" t="s">
        <v>11</v>
      </c>
      <c r="C89" s="98" t="s">
        <v>11</v>
      </c>
      <c r="D89" s="98" t="s">
        <v>11</v>
      </c>
      <c r="E89" s="98" t="s">
        <v>11</v>
      </c>
      <c r="F89" s="98" t="s">
        <v>11</v>
      </c>
      <c r="G89" s="99" t="s">
        <v>12</v>
      </c>
      <c r="H89" s="99" t="s">
        <v>13</v>
      </c>
      <c r="I89" s="99" t="s">
        <v>14</v>
      </c>
      <c r="J89" s="99" t="s">
        <v>15</v>
      </c>
      <c r="K89" s="99" t="s">
        <v>16</v>
      </c>
      <c r="L89" s="99" t="s">
        <v>17</v>
      </c>
      <c r="M89" s="99" t="s">
        <v>18</v>
      </c>
      <c r="N89" s="99" t="s">
        <v>19</v>
      </c>
      <c r="O89" s="99" t="s">
        <v>20</v>
      </c>
      <c r="P89" s="245"/>
    </row>
    <row r="90" spans="1:16" ht="37.5" customHeight="1" x14ac:dyDescent="0.2">
      <c r="A90" s="71" t="s">
        <v>104</v>
      </c>
      <c r="B90" s="86" t="s">
        <v>103</v>
      </c>
      <c r="C90" s="58">
        <v>5.21</v>
      </c>
      <c r="D90" s="58">
        <v>8.19</v>
      </c>
      <c r="E90" s="58">
        <v>7.8650000000000002</v>
      </c>
      <c r="F90" s="58">
        <v>130.26999999999998</v>
      </c>
      <c r="G90" s="58">
        <v>3.5000000000000003E-2</v>
      </c>
      <c r="H90" s="58">
        <v>0.25700000000000001</v>
      </c>
      <c r="I90" s="58">
        <v>0.04</v>
      </c>
      <c r="J90" s="58">
        <v>19.684999999999999</v>
      </c>
      <c r="K90" s="58">
        <v>50.964999999999996</v>
      </c>
      <c r="L90" s="58">
        <v>56.015000000000001</v>
      </c>
      <c r="M90" s="58">
        <v>13.280000000000001</v>
      </c>
      <c r="N90" s="58">
        <v>0.875</v>
      </c>
      <c r="O90" s="58">
        <v>45.8</v>
      </c>
      <c r="P90" s="86" t="s">
        <v>105</v>
      </c>
    </row>
    <row r="91" spans="1:16" ht="20.25" x14ac:dyDescent="0.2">
      <c r="A91" s="71" t="s">
        <v>82</v>
      </c>
      <c r="B91" s="61">
        <v>200</v>
      </c>
      <c r="C91" s="58">
        <v>0.2</v>
      </c>
      <c r="D91" s="58">
        <v>0</v>
      </c>
      <c r="E91" s="58">
        <v>15</v>
      </c>
      <c r="F91" s="58">
        <v>58</v>
      </c>
      <c r="G91" s="58">
        <v>0.02</v>
      </c>
      <c r="H91" s="58">
        <v>0</v>
      </c>
      <c r="I91" s="58">
        <v>0</v>
      </c>
      <c r="J91" s="58">
        <v>0</v>
      </c>
      <c r="K91" s="58">
        <v>1.29</v>
      </c>
      <c r="L91" s="58">
        <v>1.6</v>
      </c>
      <c r="M91" s="58">
        <v>0.88</v>
      </c>
      <c r="N91" s="58">
        <v>0.21</v>
      </c>
      <c r="O91" s="58">
        <v>8.7100000000000009</v>
      </c>
      <c r="P91" s="61">
        <v>685</v>
      </c>
    </row>
    <row r="92" spans="1:16" ht="20.25" x14ac:dyDescent="0.2">
      <c r="A92" s="72" t="s">
        <v>27</v>
      </c>
      <c r="B92" s="73"/>
      <c r="C92" s="58">
        <v>5.41</v>
      </c>
      <c r="D92" s="58">
        <v>8.19</v>
      </c>
      <c r="E92" s="58">
        <v>22.865000000000002</v>
      </c>
      <c r="F92" s="58">
        <v>188.26999999999998</v>
      </c>
      <c r="G92" s="58">
        <v>5.5000000000000007E-2</v>
      </c>
      <c r="H92" s="58">
        <v>0.25700000000000001</v>
      </c>
      <c r="I92" s="58">
        <v>0.04</v>
      </c>
      <c r="J92" s="58">
        <v>19.684999999999999</v>
      </c>
      <c r="K92" s="58">
        <v>52.254999999999995</v>
      </c>
      <c r="L92" s="58">
        <v>57.615000000000002</v>
      </c>
      <c r="M92" s="58">
        <v>14.160000000000002</v>
      </c>
      <c r="N92" s="58">
        <v>1.085</v>
      </c>
      <c r="O92" s="58">
        <v>54.51</v>
      </c>
      <c r="P92" s="73"/>
    </row>
    <row r="93" spans="1:16" ht="20.25" x14ac:dyDescent="0.3">
      <c r="A93" s="190"/>
      <c r="B93" s="191"/>
      <c r="C93" s="190"/>
      <c r="D93" s="190"/>
      <c r="E93" s="190"/>
      <c r="F93" s="190"/>
      <c r="G93" s="190"/>
      <c r="H93" s="190"/>
      <c r="I93" s="190"/>
      <c r="J93" s="190"/>
      <c r="K93" s="190"/>
      <c r="L93" s="190"/>
      <c r="M93" s="190"/>
      <c r="N93" s="190"/>
      <c r="O93" s="190"/>
      <c r="P93" s="190"/>
    </row>
  </sheetData>
  <mergeCells count="51">
    <mergeCell ref="A25:A26"/>
    <mergeCell ref="G25:J25"/>
    <mergeCell ref="K25:O25"/>
    <mergeCell ref="P25:P26"/>
    <mergeCell ref="A33:A34"/>
    <mergeCell ref="G33:J33"/>
    <mergeCell ref="Q16:AA16"/>
    <mergeCell ref="Q17:AA17"/>
    <mergeCell ref="A18:A19"/>
    <mergeCell ref="G18:J18"/>
    <mergeCell ref="K18:O18"/>
    <mergeCell ref="P18:P19"/>
    <mergeCell ref="K40:O40"/>
    <mergeCell ref="P40:P41"/>
    <mergeCell ref="A73:A74"/>
    <mergeCell ref="G73:J73"/>
    <mergeCell ref="K73:O73"/>
    <mergeCell ref="P73:P74"/>
    <mergeCell ref="L4:P4"/>
    <mergeCell ref="L5:P5"/>
    <mergeCell ref="L6:P6"/>
    <mergeCell ref="L9:P9"/>
    <mergeCell ref="L10:P10"/>
    <mergeCell ref="L11:P11"/>
    <mergeCell ref="A58:A59"/>
    <mergeCell ref="G58:J58"/>
    <mergeCell ref="K58:O58"/>
    <mergeCell ref="P58:P59"/>
    <mergeCell ref="A48:A49"/>
    <mergeCell ref="G48:J48"/>
    <mergeCell ref="K48:O48"/>
    <mergeCell ref="P48:P49"/>
    <mergeCell ref="A13:P13"/>
    <mergeCell ref="A14:P14"/>
    <mergeCell ref="A15:P15"/>
    <mergeCell ref="K33:O33"/>
    <mergeCell ref="P33:P34"/>
    <mergeCell ref="A40:A41"/>
    <mergeCell ref="G40:J40"/>
    <mergeCell ref="A88:A89"/>
    <mergeCell ref="G88:J88"/>
    <mergeCell ref="K88:O88"/>
    <mergeCell ref="P88:P89"/>
    <mergeCell ref="A65:A66"/>
    <mergeCell ref="G65:J65"/>
    <mergeCell ref="K65:O65"/>
    <mergeCell ref="P65:P66"/>
    <mergeCell ref="A80:A81"/>
    <mergeCell ref="G80:J80"/>
    <mergeCell ref="K80:O80"/>
    <mergeCell ref="P80:P81"/>
  </mergeCells>
  <pageMargins left="0.70866141732283472" right="0.70866141732283472" top="0.74803149606299213" bottom="0.74803149606299213" header="0.31496062992125984" footer="0.31496062992125984"/>
  <pageSetup paperSize="9" scale="23" orientation="portrait" r:id="rId1"/>
  <rowBreaks count="3" manualBreakCount="3">
    <brk id="38" max="16383" man="1"/>
    <brk id="52" max="15" man="1"/>
    <brk id="7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56"/>
  <sheetViews>
    <sheetView view="pageBreakPreview" topLeftCell="N1" zoomScale="30" zoomScaleNormal="57" zoomScaleSheetLayoutView="30" workbookViewId="0">
      <selection activeCell="Z1" sqref="Z1:AD11"/>
    </sheetView>
  </sheetViews>
  <sheetFormatPr defaultColWidth="7.28515625" defaultRowHeight="33" x14ac:dyDescent="0.45"/>
  <cols>
    <col min="1" max="1" width="66.5703125" style="32" customWidth="1"/>
    <col min="2" max="2" width="25" style="33" customWidth="1"/>
    <col min="3" max="4" width="28.5703125" style="34" customWidth="1"/>
    <col min="5" max="5" width="23" style="34" customWidth="1"/>
    <col min="6" max="6" width="23" style="29" customWidth="1"/>
    <col min="7" max="11" width="23" style="23" customWidth="1"/>
    <col min="12" max="15" width="20.85546875" style="23" customWidth="1"/>
    <col min="16" max="16" width="20.85546875" style="25" customWidth="1"/>
    <col min="17" max="29" width="20.85546875" style="26" customWidth="1"/>
    <col min="30" max="30" width="23.85546875" style="26" customWidth="1"/>
    <col min="31" max="153" width="7.28515625" style="26"/>
    <col min="154" max="154" width="11.140625" style="26" customWidth="1"/>
    <col min="155" max="155" width="52.42578125" style="26" customWidth="1"/>
    <col min="156" max="157" width="19.140625" style="26" customWidth="1"/>
    <col min="158" max="158" width="15.140625" style="26" customWidth="1"/>
    <col min="159" max="159" width="15.28515625" style="26" customWidth="1"/>
    <col min="160" max="160" width="14.42578125" style="26" customWidth="1"/>
    <col min="161" max="161" width="12.7109375" style="26" bestFit="1" customWidth="1"/>
    <col min="162" max="162" width="14.7109375" style="26" customWidth="1"/>
    <col min="163" max="163" width="15.140625" style="26" customWidth="1"/>
    <col min="164" max="164" width="15.7109375" style="26" customWidth="1"/>
    <col min="165" max="165" width="16" style="26" customWidth="1"/>
    <col min="166" max="166" width="13.7109375" style="26" customWidth="1"/>
    <col min="167" max="167" width="16" style="26" customWidth="1"/>
    <col min="168" max="168" width="15.42578125" style="26" customWidth="1"/>
    <col min="169" max="169" width="14" style="26" customWidth="1"/>
    <col min="170" max="170" width="14.5703125" style="26" customWidth="1"/>
    <col min="171" max="171" width="14.7109375" style="26" customWidth="1"/>
    <col min="172" max="172" width="13.28515625" style="26" customWidth="1"/>
    <col min="173" max="173" width="16.7109375" style="26" customWidth="1"/>
    <col min="174" max="174" width="16.42578125" style="26" customWidth="1"/>
    <col min="175" max="175" width="17.140625" style="26" customWidth="1"/>
    <col min="176" max="176" width="18" style="26" customWidth="1"/>
    <col min="177" max="177" width="16.28515625" style="26" customWidth="1"/>
    <col min="178" max="178" width="15.85546875" style="26" customWidth="1"/>
    <col min="179" max="179" width="21.7109375" style="26" customWidth="1"/>
    <col min="180" max="180" width="15" style="26" customWidth="1"/>
    <col min="181" max="181" width="14.7109375" style="26" customWidth="1"/>
    <col min="182" max="409" width="7.28515625" style="26"/>
    <col min="410" max="410" width="11.140625" style="26" customWidth="1"/>
    <col min="411" max="411" width="52.42578125" style="26" customWidth="1"/>
    <col min="412" max="413" width="19.140625" style="26" customWidth="1"/>
    <col min="414" max="414" width="15.140625" style="26" customWidth="1"/>
    <col min="415" max="415" width="15.28515625" style="26" customWidth="1"/>
    <col min="416" max="416" width="14.42578125" style="26" customWidth="1"/>
    <col min="417" max="417" width="12.7109375" style="26" bestFit="1" customWidth="1"/>
    <col min="418" max="418" width="14.7109375" style="26" customWidth="1"/>
    <col min="419" max="419" width="15.140625" style="26" customWidth="1"/>
    <col min="420" max="420" width="15.7109375" style="26" customWidth="1"/>
    <col min="421" max="421" width="16" style="26" customWidth="1"/>
    <col min="422" max="422" width="13.7109375" style="26" customWidth="1"/>
    <col min="423" max="423" width="16" style="26" customWidth="1"/>
    <col min="424" max="424" width="15.42578125" style="26" customWidth="1"/>
    <col min="425" max="425" width="14" style="26" customWidth="1"/>
    <col min="426" max="426" width="14.5703125" style="26" customWidth="1"/>
    <col min="427" max="427" width="14.7109375" style="26" customWidth="1"/>
    <col min="428" max="428" width="13.28515625" style="26" customWidth="1"/>
    <col min="429" max="429" width="16.7109375" style="26" customWidth="1"/>
    <col min="430" max="430" width="16.42578125" style="26" customWidth="1"/>
    <col min="431" max="431" width="17.140625" style="26" customWidth="1"/>
    <col min="432" max="432" width="18" style="26" customWidth="1"/>
    <col min="433" max="433" width="16.28515625" style="26" customWidth="1"/>
    <col min="434" max="434" width="15.85546875" style="26" customWidth="1"/>
    <col min="435" max="435" width="21.7109375" style="26" customWidth="1"/>
    <col min="436" max="436" width="15" style="26" customWidth="1"/>
    <col min="437" max="437" width="14.7109375" style="26" customWidth="1"/>
    <col min="438" max="665" width="7.28515625" style="26"/>
    <col min="666" max="666" width="11.140625" style="26" customWidth="1"/>
    <col min="667" max="667" width="52.42578125" style="26" customWidth="1"/>
    <col min="668" max="669" width="19.140625" style="26" customWidth="1"/>
    <col min="670" max="670" width="15.140625" style="26" customWidth="1"/>
    <col min="671" max="671" width="15.28515625" style="26" customWidth="1"/>
    <col min="672" max="672" width="14.42578125" style="26" customWidth="1"/>
    <col min="673" max="673" width="12.7109375" style="26" bestFit="1" customWidth="1"/>
    <col min="674" max="674" width="14.7109375" style="26" customWidth="1"/>
    <col min="675" max="675" width="15.140625" style="26" customWidth="1"/>
    <col min="676" max="676" width="15.7109375" style="26" customWidth="1"/>
    <col min="677" max="677" width="16" style="26" customWidth="1"/>
    <col min="678" max="678" width="13.7109375" style="26" customWidth="1"/>
    <col min="679" max="679" width="16" style="26" customWidth="1"/>
    <col min="680" max="680" width="15.42578125" style="26" customWidth="1"/>
    <col min="681" max="681" width="14" style="26" customWidth="1"/>
    <col min="682" max="682" width="14.5703125" style="26" customWidth="1"/>
    <col min="683" max="683" width="14.7109375" style="26" customWidth="1"/>
    <col min="684" max="684" width="13.28515625" style="26" customWidth="1"/>
    <col min="685" max="685" width="16.7109375" style="26" customWidth="1"/>
    <col min="686" max="686" width="16.42578125" style="26" customWidth="1"/>
    <col min="687" max="687" width="17.140625" style="26" customWidth="1"/>
    <col min="688" max="688" width="18" style="26" customWidth="1"/>
    <col min="689" max="689" width="16.28515625" style="26" customWidth="1"/>
    <col min="690" max="690" width="15.85546875" style="26" customWidth="1"/>
    <col min="691" max="691" width="21.7109375" style="26" customWidth="1"/>
    <col min="692" max="692" width="15" style="26" customWidth="1"/>
    <col min="693" max="693" width="14.7109375" style="26" customWidth="1"/>
    <col min="694" max="921" width="7.28515625" style="26"/>
    <col min="922" max="922" width="11.140625" style="26" customWidth="1"/>
    <col min="923" max="923" width="52.42578125" style="26" customWidth="1"/>
    <col min="924" max="925" width="19.140625" style="26" customWidth="1"/>
    <col min="926" max="926" width="15.140625" style="26" customWidth="1"/>
    <col min="927" max="927" width="15.28515625" style="26" customWidth="1"/>
    <col min="928" max="928" width="14.42578125" style="26" customWidth="1"/>
    <col min="929" max="929" width="12.7109375" style="26" bestFit="1" customWidth="1"/>
    <col min="930" max="930" width="14.7109375" style="26" customWidth="1"/>
    <col min="931" max="931" width="15.140625" style="26" customWidth="1"/>
    <col min="932" max="932" width="15.7109375" style="26" customWidth="1"/>
    <col min="933" max="933" width="16" style="26" customWidth="1"/>
    <col min="934" max="934" width="13.7109375" style="26" customWidth="1"/>
    <col min="935" max="935" width="16" style="26" customWidth="1"/>
    <col min="936" max="936" width="15.42578125" style="26" customWidth="1"/>
    <col min="937" max="937" width="14" style="26" customWidth="1"/>
    <col min="938" max="938" width="14.5703125" style="26" customWidth="1"/>
    <col min="939" max="939" width="14.7109375" style="26" customWidth="1"/>
    <col min="940" max="940" width="13.28515625" style="26" customWidth="1"/>
    <col min="941" max="941" width="16.7109375" style="26" customWidth="1"/>
    <col min="942" max="942" width="16.42578125" style="26" customWidth="1"/>
    <col min="943" max="943" width="17.140625" style="26" customWidth="1"/>
    <col min="944" max="944" width="18" style="26" customWidth="1"/>
    <col min="945" max="945" width="16.28515625" style="26" customWidth="1"/>
    <col min="946" max="946" width="15.85546875" style="26" customWidth="1"/>
    <col min="947" max="947" width="21.7109375" style="26" customWidth="1"/>
    <col min="948" max="948" width="15" style="26" customWidth="1"/>
    <col min="949" max="949" width="14.7109375" style="26" customWidth="1"/>
    <col min="950" max="1177" width="7.28515625" style="26"/>
    <col min="1178" max="1178" width="11.140625" style="26" customWidth="1"/>
    <col min="1179" max="1179" width="52.42578125" style="26" customWidth="1"/>
    <col min="1180" max="1181" width="19.140625" style="26" customWidth="1"/>
    <col min="1182" max="1182" width="15.140625" style="26" customWidth="1"/>
    <col min="1183" max="1183" width="15.28515625" style="26" customWidth="1"/>
    <col min="1184" max="1184" width="14.42578125" style="26" customWidth="1"/>
    <col min="1185" max="1185" width="12.7109375" style="26" bestFit="1" customWidth="1"/>
    <col min="1186" max="1186" width="14.7109375" style="26" customWidth="1"/>
    <col min="1187" max="1187" width="15.140625" style="26" customWidth="1"/>
    <col min="1188" max="1188" width="15.7109375" style="26" customWidth="1"/>
    <col min="1189" max="1189" width="16" style="26" customWidth="1"/>
    <col min="1190" max="1190" width="13.7109375" style="26" customWidth="1"/>
    <col min="1191" max="1191" width="16" style="26" customWidth="1"/>
    <col min="1192" max="1192" width="15.42578125" style="26" customWidth="1"/>
    <col min="1193" max="1193" width="14" style="26" customWidth="1"/>
    <col min="1194" max="1194" width="14.5703125" style="26" customWidth="1"/>
    <col min="1195" max="1195" width="14.7109375" style="26" customWidth="1"/>
    <col min="1196" max="1196" width="13.28515625" style="26" customWidth="1"/>
    <col min="1197" max="1197" width="16.7109375" style="26" customWidth="1"/>
    <col min="1198" max="1198" width="16.42578125" style="26" customWidth="1"/>
    <col min="1199" max="1199" width="17.140625" style="26" customWidth="1"/>
    <col min="1200" max="1200" width="18" style="26" customWidth="1"/>
    <col min="1201" max="1201" width="16.28515625" style="26" customWidth="1"/>
    <col min="1202" max="1202" width="15.85546875" style="26" customWidth="1"/>
    <col min="1203" max="1203" width="21.7109375" style="26" customWidth="1"/>
    <col min="1204" max="1204" width="15" style="26" customWidth="1"/>
    <col min="1205" max="1205" width="14.7109375" style="26" customWidth="1"/>
    <col min="1206" max="1433" width="7.28515625" style="26"/>
    <col min="1434" max="1434" width="11.140625" style="26" customWidth="1"/>
    <col min="1435" max="1435" width="52.42578125" style="26" customWidth="1"/>
    <col min="1436" max="1437" width="19.140625" style="26" customWidth="1"/>
    <col min="1438" max="1438" width="15.140625" style="26" customWidth="1"/>
    <col min="1439" max="1439" width="15.28515625" style="26" customWidth="1"/>
    <col min="1440" max="1440" width="14.42578125" style="26" customWidth="1"/>
    <col min="1441" max="1441" width="12.7109375" style="26" bestFit="1" customWidth="1"/>
    <col min="1442" max="1442" width="14.7109375" style="26" customWidth="1"/>
    <col min="1443" max="1443" width="15.140625" style="26" customWidth="1"/>
    <col min="1444" max="1444" width="15.7109375" style="26" customWidth="1"/>
    <col min="1445" max="1445" width="16" style="26" customWidth="1"/>
    <col min="1446" max="1446" width="13.7109375" style="26" customWidth="1"/>
    <col min="1447" max="1447" width="16" style="26" customWidth="1"/>
    <col min="1448" max="1448" width="15.42578125" style="26" customWidth="1"/>
    <col min="1449" max="1449" width="14" style="26" customWidth="1"/>
    <col min="1450" max="1450" width="14.5703125" style="26" customWidth="1"/>
    <col min="1451" max="1451" width="14.7109375" style="26" customWidth="1"/>
    <col min="1452" max="1452" width="13.28515625" style="26" customWidth="1"/>
    <col min="1453" max="1453" width="16.7109375" style="26" customWidth="1"/>
    <col min="1454" max="1454" width="16.42578125" style="26" customWidth="1"/>
    <col min="1455" max="1455" width="17.140625" style="26" customWidth="1"/>
    <col min="1456" max="1456" width="18" style="26" customWidth="1"/>
    <col min="1457" max="1457" width="16.28515625" style="26" customWidth="1"/>
    <col min="1458" max="1458" width="15.85546875" style="26" customWidth="1"/>
    <col min="1459" max="1459" width="21.7109375" style="26" customWidth="1"/>
    <col min="1460" max="1460" width="15" style="26" customWidth="1"/>
    <col min="1461" max="1461" width="14.7109375" style="26" customWidth="1"/>
    <col min="1462" max="1689" width="7.28515625" style="26"/>
    <col min="1690" max="1690" width="11.140625" style="26" customWidth="1"/>
    <col min="1691" max="1691" width="52.42578125" style="26" customWidth="1"/>
    <col min="1692" max="1693" width="19.140625" style="26" customWidth="1"/>
    <col min="1694" max="1694" width="15.140625" style="26" customWidth="1"/>
    <col min="1695" max="1695" width="15.28515625" style="26" customWidth="1"/>
    <col min="1696" max="1696" width="14.42578125" style="26" customWidth="1"/>
    <col min="1697" max="1697" width="12.7109375" style="26" bestFit="1" customWidth="1"/>
    <col min="1698" max="1698" width="14.7109375" style="26" customWidth="1"/>
    <col min="1699" max="1699" width="15.140625" style="26" customWidth="1"/>
    <col min="1700" max="1700" width="15.7109375" style="26" customWidth="1"/>
    <col min="1701" max="1701" width="16" style="26" customWidth="1"/>
    <col min="1702" max="1702" width="13.7109375" style="26" customWidth="1"/>
    <col min="1703" max="1703" width="16" style="26" customWidth="1"/>
    <col min="1704" max="1704" width="15.42578125" style="26" customWidth="1"/>
    <col min="1705" max="1705" width="14" style="26" customWidth="1"/>
    <col min="1706" max="1706" width="14.5703125" style="26" customWidth="1"/>
    <col min="1707" max="1707" width="14.7109375" style="26" customWidth="1"/>
    <col min="1708" max="1708" width="13.28515625" style="26" customWidth="1"/>
    <col min="1709" max="1709" width="16.7109375" style="26" customWidth="1"/>
    <col min="1710" max="1710" width="16.42578125" style="26" customWidth="1"/>
    <col min="1711" max="1711" width="17.140625" style="26" customWidth="1"/>
    <col min="1712" max="1712" width="18" style="26" customWidth="1"/>
    <col min="1713" max="1713" width="16.28515625" style="26" customWidth="1"/>
    <col min="1714" max="1714" width="15.85546875" style="26" customWidth="1"/>
    <col min="1715" max="1715" width="21.7109375" style="26" customWidth="1"/>
    <col min="1716" max="1716" width="15" style="26" customWidth="1"/>
    <col min="1717" max="1717" width="14.7109375" style="26" customWidth="1"/>
    <col min="1718" max="1945" width="7.28515625" style="26"/>
    <col min="1946" max="1946" width="11.140625" style="26" customWidth="1"/>
    <col min="1947" max="1947" width="52.42578125" style="26" customWidth="1"/>
    <col min="1948" max="1949" width="19.140625" style="26" customWidth="1"/>
    <col min="1950" max="1950" width="15.140625" style="26" customWidth="1"/>
    <col min="1951" max="1951" width="15.28515625" style="26" customWidth="1"/>
    <col min="1952" max="1952" width="14.42578125" style="26" customWidth="1"/>
    <col min="1953" max="1953" width="12.7109375" style="26" bestFit="1" customWidth="1"/>
    <col min="1954" max="1954" width="14.7109375" style="26" customWidth="1"/>
    <col min="1955" max="1955" width="15.140625" style="26" customWidth="1"/>
    <col min="1956" max="1956" width="15.7109375" style="26" customWidth="1"/>
    <col min="1957" max="1957" width="16" style="26" customWidth="1"/>
    <col min="1958" max="1958" width="13.7109375" style="26" customWidth="1"/>
    <col min="1959" max="1959" width="16" style="26" customWidth="1"/>
    <col min="1960" max="1960" width="15.42578125" style="26" customWidth="1"/>
    <col min="1961" max="1961" width="14" style="26" customWidth="1"/>
    <col min="1962" max="1962" width="14.5703125" style="26" customWidth="1"/>
    <col min="1963" max="1963" width="14.7109375" style="26" customWidth="1"/>
    <col min="1964" max="1964" width="13.28515625" style="26" customWidth="1"/>
    <col min="1965" max="1965" width="16.7109375" style="26" customWidth="1"/>
    <col min="1966" max="1966" width="16.42578125" style="26" customWidth="1"/>
    <col min="1967" max="1967" width="17.140625" style="26" customWidth="1"/>
    <col min="1968" max="1968" width="18" style="26" customWidth="1"/>
    <col min="1969" max="1969" width="16.28515625" style="26" customWidth="1"/>
    <col min="1970" max="1970" width="15.85546875" style="26" customWidth="1"/>
    <col min="1971" max="1971" width="21.7109375" style="26" customWidth="1"/>
    <col min="1972" max="1972" width="15" style="26" customWidth="1"/>
    <col min="1973" max="1973" width="14.7109375" style="26" customWidth="1"/>
    <col min="1974" max="2201" width="7.28515625" style="26"/>
    <col min="2202" max="2202" width="11.140625" style="26" customWidth="1"/>
    <col min="2203" max="2203" width="52.42578125" style="26" customWidth="1"/>
    <col min="2204" max="2205" width="19.140625" style="26" customWidth="1"/>
    <col min="2206" max="2206" width="15.140625" style="26" customWidth="1"/>
    <col min="2207" max="2207" width="15.28515625" style="26" customWidth="1"/>
    <col min="2208" max="2208" width="14.42578125" style="26" customWidth="1"/>
    <col min="2209" max="2209" width="12.7109375" style="26" bestFit="1" customWidth="1"/>
    <col min="2210" max="2210" width="14.7109375" style="26" customWidth="1"/>
    <col min="2211" max="2211" width="15.140625" style="26" customWidth="1"/>
    <col min="2212" max="2212" width="15.7109375" style="26" customWidth="1"/>
    <col min="2213" max="2213" width="16" style="26" customWidth="1"/>
    <col min="2214" max="2214" width="13.7109375" style="26" customWidth="1"/>
    <col min="2215" max="2215" width="16" style="26" customWidth="1"/>
    <col min="2216" max="2216" width="15.42578125" style="26" customWidth="1"/>
    <col min="2217" max="2217" width="14" style="26" customWidth="1"/>
    <col min="2218" max="2218" width="14.5703125" style="26" customWidth="1"/>
    <col min="2219" max="2219" width="14.7109375" style="26" customWidth="1"/>
    <col min="2220" max="2220" width="13.28515625" style="26" customWidth="1"/>
    <col min="2221" max="2221" width="16.7109375" style="26" customWidth="1"/>
    <col min="2222" max="2222" width="16.42578125" style="26" customWidth="1"/>
    <col min="2223" max="2223" width="17.140625" style="26" customWidth="1"/>
    <col min="2224" max="2224" width="18" style="26" customWidth="1"/>
    <col min="2225" max="2225" width="16.28515625" style="26" customWidth="1"/>
    <col min="2226" max="2226" width="15.85546875" style="26" customWidth="1"/>
    <col min="2227" max="2227" width="21.7109375" style="26" customWidth="1"/>
    <col min="2228" max="2228" width="15" style="26" customWidth="1"/>
    <col min="2229" max="2229" width="14.7109375" style="26" customWidth="1"/>
    <col min="2230" max="2457" width="7.28515625" style="26"/>
    <col min="2458" max="2458" width="11.140625" style="26" customWidth="1"/>
    <col min="2459" max="2459" width="52.42578125" style="26" customWidth="1"/>
    <col min="2460" max="2461" width="19.140625" style="26" customWidth="1"/>
    <col min="2462" max="2462" width="15.140625" style="26" customWidth="1"/>
    <col min="2463" max="2463" width="15.28515625" style="26" customWidth="1"/>
    <col min="2464" max="2464" width="14.42578125" style="26" customWidth="1"/>
    <col min="2465" max="2465" width="12.7109375" style="26" bestFit="1" customWidth="1"/>
    <col min="2466" max="2466" width="14.7109375" style="26" customWidth="1"/>
    <col min="2467" max="2467" width="15.140625" style="26" customWidth="1"/>
    <col min="2468" max="2468" width="15.7109375" style="26" customWidth="1"/>
    <col min="2469" max="2469" width="16" style="26" customWidth="1"/>
    <col min="2470" max="2470" width="13.7109375" style="26" customWidth="1"/>
    <col min="2471" max="2471" width="16" style="26" customWidth="1"/>
    <col min="2472" max="2472" width="15.42578125" style="26" customWidth="1"/>
    <col min="2473" max="2473" width="14" style="26" customWidth="1"/>
    <col min="2474" max="2474" width="14.5703125" style="26" customWidth="1"/>
    <col min="2475" max="2475" width="14.7109375" style="26" customWidth="1"/>
    <col min="2476" max="2476" width="13.28515625" style="26" customWidth="1"/>
    <col min="2477" max="2477" width="16.7109375" style="26" customWidth="1"/>
    <col min="2478" max="2478" width="16.42578125" style="26" customWidth="1"/>
    <col min="2479" max="2479" width="17.140625" style="26" customWidth="1"/>
    <col min="2480" max="2480" width="18" style="26" customWidth="1"/>
    <col min="2481" max="2481" width="16.28515625" style="26" customWidth="1"/>
    <col min="2482" max="2482" width="15.85546875" style="26" customWidth="1"/>
    <col min="2483" max="2483" width="21.7109375" style="26" customWidth="1"/>
    <col min="2484" max="2484" width="15" style="26" customWidth="1"/>
    <col min="2485" max="2485" width="14.7109375" style="26" customWidth="1"/>
    <col min="2486" max="2713" width="7.28515625" style="26"/>
    <col min="2714" max="2714" width="11.140625" style="26" customWidth="1"/>
    <col min="2715" max="2715" width="52.42578125" style="26" customWidth="1"/>
    <col min="2716" max="2717" width="19.140625" style="26" customWidth="1"/>
    <col min="2718" max="2718" width="15.140625" style="26" customWidth="1"/>
    <col min="2719" max="2719" width="15.28515625" style="26" customWidth="1"/>
    <col min="2720" max="2720" width="14.42578125" style="26" customWidth="1"/>
    <col min="2721" max="2721" width="12.7109375" style="26" bestFit="1" customWidth="1"/>
    <col min="2722" max="2722" width="14.7109375" style="26" customWidth="1"/>
    <col min="2723" max="2723" width="15.140625" style="26" customWidth="1"/>
    <col min="2724" max="2724" width="15.7109375" style="26" customWidth="1"/>
    <col min="2725" max="2725" width="16" style="26" customWidth="1"/>
    <col min="2726" max="2726" width="13.7109375" style="26" customWidth="1"/>
    <col min="2727" max="2727" width="16" style="26" customWidth="1"/>
    <col min="2728" max="2728" width="15.42578125" style="26" customWidth="1"/>
    <col min="2729" max="2729" width="14" style="26" customWidth="1"/>
    <col min="2730" max="2730" width="14.5703125" style="26" customWidth="1"/>
    <col min="2731" max="2731" width="14.7109375" style="26" customWidth="1"/>
    <col min="2732" max="2732" width="13.28515625" style="26" customWidth="1"/>
    <col min="2733" max="2733" width="16.7109375" style="26" customWidth="1"/>
    <col min="2734" max="2734" width="16.42578125" style="26" customWidth="1"/>
    <col min="2735" max="2735" width="17.140625" style="26" customWidth="1"/>
    <col min="2736" max="2736" width="18" style="26" customWidth="1"/>
    <col min="2737" max="2737" width="16.28515625" style="26" customWidth="1"/>
    <col min="2738" max="2738" width="15.85546875" style="26" customWidth="1"/>
    <col min="2739" max="2739" width="21.7109375" style="26" customWidth="1"/>
    <col min="2740" max="2740" width="15" style="26" customWidth="1"/>
    <col min="2741" max="2741" width="14.7109375" style="26" customWidth="1"/>
    <col min="2742" max="2969" width="7.28515625" style="26"/>
    <col min="2970" max="2970" width="11.140625" style="26" customWidth="1"/>
    <col min="2971" max="2971" width="52.42578125" style="26" customWidth="1"/>
    <col min="2972" max="2973" width="19.140625" style="26" customWidth="1"/>
    <col min="2974" max="2974" width="15.140625" style="26" customWidth="1"/>
    <col min="2975" max="2975" width="15.28515625" style="26" customWidth="1"/>
    <col min="2976" max="2976" width="14.42578125" style="26" customWidth="1"/>
    <col min="2977" max="2977" width="12.7109375" style="26" bestFit="1" customWidth="1"/>
    <col min="2978" max="2978" width="14.7109375" style="26" customWidth="1"/>
    <col min="2979" max="2979" width="15.140625" style="26" customWidth="1"/>
    <col min="2980" max="2980" width="15.7109375" style="26" customWidth="1"/>
    <col min="2981" max="2981" width="16" style="26" customWidth="1"/>
    <col min="2982" max="2982" width="13.7109375" style="26" customWidth="1"/>
    <col min="2983" max="2983" width="16" style="26" customWidth="1"/>
    <col min="2984" max="2984" width="15.42578125" style="26" customWidth="1"/>
    <col min="2985" max="2985" width="14" style="26" customWidth="1"/>
    <col min="2986" max="2986" width="14.5703125" style="26" customWidth="1"/>
    <col min="2987" max="2987" width="14.7109375" style="26" customWidth="1"/>
    <col min="2988" max="2988" width="13.28515625" style="26" customWidth="1"/>
    <col min="2989" max="2989" width="16.7109375" style="26" customWidth="1"/>
    <col min="2990" max="2990" width="16.42578125" style="26" customWidth="1"/>
    <col min="2991" max="2991" width="17.140625" style="26" customWidth="1"/>
    <col min="2992" max="2992" width="18" style="26" customWidth="1"/>
    <col min="2993" max="2993" width="16.28515625" style="26" customWidth="1"/>
    <col min="2994" max="2994" width="15.85546875" style="26" customWidth="1"/>
    <col min="2995" max="2995" width="21.7109375" style="26" customWidth="1"/>
    <col min="2996" max="2996" width="15" style="26" customWidth="1"/>
    <col min="2997" max="2997" width="14.7109375" style="26" customWidth="1"/>
    <col min="2998" max="3225" width="7.28515625" style="26"/>
    <col min="3226" max="3226" width="11.140625" style="26" customWidth="1"/>
    <col min="3227" max="3227" width="52.42578125" style="26" customWidth="1"/>
    <col min="3228" max="3229" width="19.140625" style="26" customWidth="1"/>
    <col min="3230" max="3230" width="15.140625" style="26" customWidth="1"/>
    <col min="3231" max="3231" width="15.28515625" style="26" customWidth="1"/>
    <col min="3232" max="3232" width="14.42578125" style="26" customWidth="1"/>
    <col min="3233" max="3233" width="12.7109375" style="26" bestFit="1" customWidth="1"/>
    <col min="3234" max="3234" width="14.7109375" style="26" customWidth="1"/>
    <col min="3235" max="3235" width="15.140625" style="26" customWidth="1"/>
    <col min="3236" max="3236" width="15.7109375" style="26" customWidth="1"/>
    <col min="3237" max="3237" width="16" style="26" customWidth="1"/>
    <col min="3238" max="3238" width="13.7109375" style="26" customWidth="1"/>
    <col min="3239" max="3239" width="16" style="26" customWidth="1"/>
    <col min="3240" max="3240" width="15.42578125" style="26" customWidth="1"/>
    <col min="3241" max="3241" width="14" style="26" customWidth="1"/>
    <col min="3242" max="3242" width="14.5703125" style="26" customWidth="1"/>
    <col min="3243" max="3243" width="14.7109375" style="26" customWidth="1"/>
    <col min="3244" max="3244" width="13.28515625" style="26" customWidth="1"/>
    <col min="3245" max="3245" width="16.7109375" style="26" customWidth="1"/>
    <col min="3246" max="3246" width="16.42578125" style="26" customWidth="1"/>
    <col min="3247" max="3247" width="17.140625" style="26" customWidth="1"/>
    <col min="3248" max="3248" width="18" style="26" customWidth="1"/>
    <col min="3249" max="3249" width="16.28515625" style="26" customWidth="1"/>
    <col min="3250" max="3250" width="15.85546875" style="26" customWidth="1"/>
    <col min="3251" max="3251" width="21.7109375" style="26" customWidth="1"/>
    <col min="3252" max="3252" width="15" style="26" customWidth="1"/>
    <col min="3253" max="3253" width="14.7109375" style="26" customWidth="1"/>
    <col min="3254" max="3481" width="7.28515625" style="26"/>
    <col min="3482" max="3482" width="11.140625" style="26" customWidth="1"/>
    <col min="3483" max="3483" width="52.42578125" style="26" customWidth="1"/>
    <col min="3484" max="3485" width="19.140625" style="26" customWidth="1"/>
    <col min="3486" max="3486" width="15.140625" style="26" customWidth="1"/>
    <col min="3487" max="3487" width="15.28515625" style="26" customWidth="1"/>
    <col min="3488" max="3488" width="14.42578125" style="26" customWidth="1"/>
    <col min="3489" max="3489" width="12.7109375" style="26" bestFit="1" customWidth="1"/>
    <col min="3490" max="3490" width="14.7109375" style="26" customWidth="1"/>
    <col min="3491" max="3491" width="15.140625" style="26" customWidth="1"/>
    <col min="3492" max="3492" width="15.7109375" style="26" customWidth="1"/>
    <col min="3493" max="3493" width="16" style="26" customWidth="1"/>
    <col min="3494" max="3494" width="13.7109375" style="26" customWidth="1"/>
    <col min="3495" max="3495" width="16" style="26" customWidth="1"/>
    <col min="3496" max="3496" width="15.42578125" style="26" customWidth="1"/>
    <col min="3497" max="3497" width="14" style="26" customWidth="1"/>
    <col min="3498" max="3498" width="14.5703125" style="26" customWidth="1"/>
    <col min="3499" max="3499" width="14.7109375" style="26" customWidth="1"/>
    <col min="3500" max="3500" width="13.28515625" style="26" customWidth="1"/>
    <col min="3501" max="3501" width="16.7109375" style="26" customWidth="1"/>
    <col min="3502" max="3502" width="16.42578125" style="26" customWidth="1"/>
    <col min="3503" max="3503" width="17.140625" style="26" customWidth="1"/>
    <col min="3504" max="3504" width="18" style="26" customWidth="1"/>
    <col min="3505" max="3505" width="16.28515625" style="26" customWidth="1"/>
    <col min="3506" max="3506" width="15.85546875" style="26" customWidth="1"/>
    <col min="3507" max="3507" width="21.7109375" style="26" customWidth="1"/>
    <col min="3508" max="3508" width="15" style="26" customWidth="1"/>
    <col min="3509" max="3509" width="14.7109375" style="26" customWidth="1"/>
    <col min="3510" max="3737" width="7.28515625" style="26"/>
    <col min="3738" max="3738" width="11.140625" style="26" customWidth="1"/>
    <col min="3739" max="3739" width="52.42578125" style="26" customWidth="1"/>
    <col min="3740" max="3741" width="19.140625" style="26" customWidth="1"/>
    <col min="3742" max="3742" width="15.140625" style="26" customWidth="1"/>
    <col min="3743" max="3743" width="15.28515625" style="26" customWidth="1"/>
    <col min="3744" max="3744" width="14.42578125" style="26" customWidth="1"/>
    <col min="3745" max="3745" width="12.7109375" style="26" bestFit="1" customWidth="1"/>
    <col min="3746" max="3746" width="14.7109375" style="26" customWidth="1"/>
    <col min="3747" max="3747" width="15.140625" style="26" customWidth="1"/>
    <col min="3748" max="3748" width="15.7109375" style="26" customWidth="1"/>
    <col min="3749" max="3749" width="16" style="26" customWidth="1"/>
    <col min="3750" max="3750" width="13.7109375" style="26" customWidth="1"/>
    <col min="3751" max="3751" width="16" style="26" customWidth="1"/>
    <col min="3752" max="3752" width="15.42578125" style="26" customWidth="1"/>
    <col min="3753" max="3753" width="14" style="26" customWidth="1"/>
    <col min="3754" max="3754" width="14.5703125" style="26" customWidth="1"/>
    <col min="3755" max="3755" width="14.7109375" style="26" customWidth="1"/>
    <col min="3756" max="3756" width="13.28515625" style="26" customWidth="1"/>
    <col min="3757" max="3757" width="16.7109375" style="26" customWidth="1"/>
    <col min="3758" max="3758" width="16.42578125" style="26" customWidth="1"/>
    <col min="3759" max="3759" width="17.140625" style="26" customWidth="1"/>
    <col min="3760" max="3760" width="18" style="26" customWidth="1"/>
    <col min="3761" max="3761" width="16.28515625" style="26" customWidth="1"/>
    <col min="3762" max="3762" width="15.85546875" style="26" customWidth="1"/>
    <col min="3763" max="3763" width="21.7109375" style="26" customWidth="1"/>
    <col min="3764" max="3764" width="15" style="26" customWidth="1"/>
    <col min="3765" max="3765" width="14.7109375" style="26" customWidth="1"/>
    <col min="3766" max="3993" width="7.28515625" style="26"/>
    <col min="3994" max="3994" width="11.140625" style="26" customWidth="1"/>
    <col min="3995" max="3995" width="52.42578125" style="26" customWidth="1"/>
    <col min="3996" max="3997" width="19.140625" style="26" customWidth="1"/>
    <col min="3998" max="3998" width="15.140625" style="26" customWidth="1"/>
    <col min="3999" max="3999" width="15.28515625" style="26" customWidth="1"/>
    <col min="4000" max="4000" width="14.42578125" style="26" customWidth="1"/>
    <col min="4001" max="4001" width="12.7109375" style="26" bestFit="1" customWidth="1"/>
    <col min="4002" max="4002" width="14.7109375" style="26" customWidth="1"/>
    <col min="4003" max="4003" width="15.140625" style="26" customWidth="1"/>
    <col min="4004" max="4004" width="15.7109375" style="26" customWidth="1"/>
    <col min="4005" max="4005" width="16" style="26" customWidth="1"/>
    <col min="4006" max="4006" width="13.7109375" style="26" customWidth="1"/>
    <col min="4007" max="4007" width="16" style="26" customWidth="1"/>
    <col min="4008" max="4008" width="15.42578125" style="26" customWidth="1"/>
    <col min="4009" max="4009" width="14" style="26" customWidth="1"/>
    <col min="4010" max="4010" width="14.5703125" style="26" customWidth="1"/>
    <col min="4011" max="4011" width="14.7109375" style="26" customWidth="1"/>
    <col min="4012" max="4012" width="13.28515625" style="26" customWidth="1"/>
    <col min="4013" max="4013" width="16.7109375" style="26" customWidth="1"/>
    <col min="4014" max="4014" width="16.42578125" style="26" customWidth="1"/>
    <col min="4015" max="4015" width="17.140625" style="26" customWidth="1"/>
    <col min="4016" max="4016" width="18" style="26" customWidth="1"/>
    <col min="4017" max="4017" width="16.28515625" style="26" customWidth="1"/>
    <col min="4018" max="4018" width="15.85546875" style="26" customWidth="1"/>
    <col min="4019" max="4019" width="21.7109375" style="26" customWidth="1"/>
    <col min="4020" max="4020" width="15" style="26" customWidth="1"/>
    <col min="4021" max="4021" width="14.7109375" style="26" customWidth="1"/>
    <col min="4022" max="4249" width="7.28515625" style="26"/>
    <col min="4250" max="4250" width="11.140625" style="26" customWidth="1"/>
    <col min="4251" max="4251" width="52.42578125" style="26" customWidth="1"/>
    <col min="4252" max="4253" width="19.140625" style="26" customWidth="1"/>
    <col min="4254" max="4254" width="15.140625" style="26" customWidth="1"/>
    <col min="4255" max="4255" width="15.28515625" style="26" customWidth="1"/>
    <col min="4256" max="4256" width="14.42578125" style="26" customWidth="1"/>
    <col min="4257" max="4257" width="12.7109375" style="26" bestFit="1" customWidth="1"/>
    <col min="4258" max="4258" width="14.7109375" style="26" customWidth="1"/>
    <col min="4259" max="4259" width="15.140625" style="26" customWidth="1"/>
    <col min="4260" max="4260" width="15.7109375" style="26" customWidth="1"/>
    <col min="4261" max="4261" width="16" style="26" customWidth="1"/>
    <col min="4262" max="4262" width="13.7109375" style="26" customWidth="1"/>
    <col min="4263" max="4263" width="16" style="26" customWidth="1"/>
    <col min="4264" max="4264" width="15.42578125" style="26" customWidth="1"/>
    <col min="4265" max="4265" width="14" style="26" customWidth="1"/>
    <col min="4266" max="4266" width="14.5703125" style="26" customWidth="1"/>
    <col min="4267" max="4267" width="14.7109375" style="26" customWidth="1"/>
    <col min="4268" max="4268" width="13.28515625" style="26" customWidth="1"/>
    <col min="4269" max="4269" width="16.7109375" style="26" customWidth="1"/>
    <col min="4270" max="4270" width="16.42578125" style="26" customWidth="1"/>
    <col min="4271" max="4271" width="17.140625" style="26" customWidth="1"/>
    <col min="4272" max="4272" width="18" style="26" customWidth="1"/>
    <col min="4273" max="4273" width="16.28515625" style="26" customWidth="1"/>
    <col min="4274" max="4274" width="15.85546875" style="26" customWidth="1"/>
    <col min="4275" max="4275" width="21.7109375" style="26" customWidth="1"/>
    <col min="4276" max="4276" width="15" style="26" customWidth="1"/>
    <col min="4277" max="4277" width="14.7109375" style="26" customWidth="1"/>
    <col min="4278" max="4505" width="7.28515625" style="26"/>
    <col min="4506" max="4506" width="11.140625" style="26" customWidth="1"/>
    <col min="4507" max="4507" width="52.42578125" style="26" customWidth="1"/>
    <col min="4508" max="4509" width="19.140625" style="26" customWidth="1"/>
    <col min="4510" max="4510" width="15.140625" style="26" customWidth="1"/>
    <col min="4511" max="4511" width="15.28515625" style="26" customWidth="1"/>
    <col min="4512" max="4512" width="14.42578125" style="26" customWidth="1"/>
    <col min="4513" max="4513" width="12.7109375" style="26" bestFit="1" customWidth="1"/>
    <col min="4514" max="4514" width="14.7109375" style="26" customWidth="1"/>
    <col min="4515" max="4515" width="15.140625" style="26" customWidth="1"/>
    <col min="4516" max="4516" width="15.7109375" style="26" customWidth="1"/>
    <col min="4517" max="4517" width="16" style="26" customWidth="1"/>
    <col min="4518" max="4518" width="13.7109375" style="26" customWidth="1"/>
    <col min="4519" max="4519" width="16" style="26" customWidth="1"/>
    <col min="4520" max="4520" width="15.42578125" style="26" customWidth="1"/>
    <col min="4521" max="4521" width="14" style="26" customWidth="1"/>
    <col min="4522" max="4522" width="14.5703125" style="26" customWidth="1"/>
    <col min="4523" max="4523" width="14.7109375" style="26" customWidth="1"/>
    <col min="4524" max="4524" width="13.28515625" style="26" customWidth="1"/>
    <col min="4525" max="4525" width="16.7109375" style="26" customWidth="1"/>
    <col min="4526" max="4526" width="16.42578125" style="26" customWidth="1"/>
    <col min="4527" max="4527" width="17.140625" style="26" customWidth="1"/>
    <col min="4528" max="4528" width="18" style="26" customWidth="1"/>
    <col min="4529" max="4529" width="16.28515625" style="26" customWidth="1"/>
    <col min="4530" max="4530" width="15.85546875" style="26" customWidth="1"/>
    <col min="4531" max="4531" width="21.7109375" style="26" customWidth="1"/>
    <col min="4532" max="4532" width="15" style="26" customWidth="1"/>
    <col min="4533" max="4533" width="14.7109375" style="26" customWidth="1"/>
    <col min="4534" max="4761" width="7.28515625" style="26"/>
    <col min="4762" max="4762" width="11.140625" style="26" customWidth="1"/>
    <col min="4763" max="4763" width="52.42578125" style="26" customWidth="1"/>
    <col min="4764" max="4765" width="19.140625" style="26" customWidth="1"/>
    <col min="4766" max="4766" width="15.140625" style="26" customWidth="1"/>
    <col min="4767" max="4767" width="15.28515625" style="26" customWidth="1"/>
    <col min="4768" max="4768" width="14.42578125" style="26" customWidth="1"/>
    <col min="4769" max="4769" width="12.7109375" style="26" bestFit="1" customWidth="1"/>
    <col min="4770" max="4770" width="14.7109375" style="26" customWidth="1"/>
    <col min="4771" max="4771" width="15.140625" style="26" customWidth="1"/>
    <col min="4772" max="4772" width="15.7109375" style="26" customWidth="1"/>
    <col min="4773" max="4773" width="16" style="26" customWidth="1"/>
    <col min="4774" max="4774" width="13.7109375" style="26" customWidth="1"/>
    <col min="4775" max="4775" width="16" style="26" customWidth="1"/>
    <col min="4776" max="4776" width="15.42578125" style="26" customWidth="1"/>
    <col min="4777" max="4777" width="14" style="26" customWidth="1"/>
    <col min="4778" max="4778" width="14.5703125" style="26" customWidth="1"/>
    <col min="4779" max="4779" width="14.7109375" style="26" customWidth="1"/>
    <col min="4780" max="4780" width="13.28515625" style="26" customWidth="1"/>
    <col min="4781" max="4781" width="16.7109375" style="26" customWidth="1"/>
    <col min="4782" max="4782" width="16.42578125" style="26" customWidth="1"/>
    <col min="4783" max="4783" width="17.140625" style="26" customWidth="1"/>
    <col min="4784" max="4784" width="18" style="26" customWidth="1"/>
    <col min="4785" max="4785" width="16.28515625" style="26" customWidth="1"/>
    <col min="4786" max="4786" width="15.85546875" style="26" customWidth="1"/>
    <col min="4787" max="4787" width="21.7109375" style="26" customWidth="1"/>
    <col min="4788" max="4788" width="15" style="26" customWidth="1"/>
    <col min="4789" max="4789" width="14.7109375" style="26" customWidth="1"/>
    <col min="4790" max="5017" width="7.28515625" style="26"/>
    <col min="5018" max="5018" width="11.140625" style="26" customWidth="1"/>
    <col min="5019" max="5019" width="52.42578125" style="26" customWidth="1"/>
    <col min="5020" max="5021" width="19.140625" style="26" customWidth="1"/>
    <col min="5022" max="5022" width="15.140625" style="26" customWidth="1"/>
    <col min="5023" max="5023" width="15.28515625" style="26" customWidth="1"/>
    <col min="5024" max="5024" width="14.42578125" style="26" customWidth="1"/>
    <col min="5025" max="5025" width="12.7109375" style="26" bestFit="1" customWidth="1"/>
    <col min="5026" max="5026" width="14.7109375" style="26" customWidth="1"/>
    <col min="5027" max="5027" width="15.140625" style="26" customWidth="1"/>
    <col min="5028" max="5028" width="15.7109375" style="26" customWidth="1"/>
    <col min="5029" max="5029" width="16" style="26" customWidth="1"/>
    <col min="5030" max="5030" width="13.7109375" style="26" customWidth="1"/>
    <col min="5031" max="5031" width="16" style="26" customWidth="1"/>
    <col min="5032" max="5032" width="15.42578125" style="26" customWidth="1"/>
    <col min="5033" max="5033" width="14" style="26" customWidth="1"/>
    <col min="5034" max="5034" width="14.5703125" style="26" customWidth="1"/>
    <col min="5035" max="5035" width="14.7109375" style="26" customWidth="1"/>
    <col min="5036" max="5036" width="13.28515625" style="26" customWidth="1"/>
    <col min="5037" max="5037" width="16.7109375" style="26" customWidth="1"/>
    <col min="5038" max="5038" width="16.42578125" style="26" customWidth="1"/>
    <col min="5039" max="5039" width="17.140625" style="26" customWidth="1"/>
    <col min="5040" max="5040" width="18" style="26" customWidth="1"/>
    <col min="5041" max="5041" width="16.28515625" style="26" customWidth="1"/>
    <col min="5042" max="5042" width="15.85546875" style="26" customWidth="1"/>
    <col min="5043" max="5043" width="21.7109375" style="26" customWidth="1"/>
    <col min="5044" max="5044" width="15" style="26" customWidth="1"/>
    <col min="5045" max="5045" width="14.7109375" style="26" customWidth="1"/>
    <col min="5046" max="5273" width="7.28515625" style="26"/>
    <col min="5274" max="5274" width="11.140625" style="26" customWidth="1"/>
    <col min="5275" max="5275" width="52.42578125" style="26" customWidth="1"/>
    <col min="5276" max="5277" width="19.140625" style="26" customWidth="1"/>
    <col min="5278" max="5278" width="15.140625" style="26" customWidth="1"/>
    <col min="5279" max="5279" width="15.28515625" style="26" customWidth="1"/>
    <col min="5280" max="5280" width="14.42578125" style="26" customWidth="1"/>
    <col min="5281" max="5281" width="12.7109375" style="26" bestFit="1" customWidth="1"/>
    <col min="5282" max="5282" width="14.7109375" style="26" customWidth="1"/>
    <col min="5283" max="5283" width="15.140625" style="26" customWidth="1"/>
    <col min="5284" max="5284" width="15.7109375" style="26" customWidth="1"/>
    <col min="5285" max="5285" width="16" style="26" customWidth="1"/>
    <col min="5286" max="5286" width="13.7109375" style="26" customWidth="1"/>
    <col min="5287" max="5287" width="16" style="26" customWidth="1"/>
    <col min="5288" max="5288" width="15.42578125" style="26" customWidth="1"/>
    <col min="5289" max="5289" width="14" style="26" customWidth="1"/>
    <col min="5290" max="5290" width="14.5703125" style="26" customWidth="1"/>
    <col min="5291" max="5291" width="14.7109375" style="26" customWidth="1"/>
    <col min="5292" max="5292" width="13.28515625" style="26" customWidth="1"/>
    <col min="5293" max="5293" width="16.7109375" style="26" customWidth="1"/>
    <col min="5294" max="5294" width="16.42578125" style="26" customWidth="1"/>
    <col min="5295" max="5295" width="17.140625" style="26" customWidth="1"/>
    <col min="5296" max="5296" width="18" style="26" customWidth="1"/>
    <col min="5297" max="5297" width="16.28515625" style="26" customWidth="1"/>
    <col min="5298" max="5298" width="15.85546875" style="26" customWidth="1"/>
    <col min="5299" max="5299" width="21.7109375" style="26" customWidth="1"/>
    <col min="5300" max="5300" width="15" style="26" customWidth="1"/>
    <col min="5301" max="5301" width="14.7109375" style="26" customWidth="1"/>
    <col min="5302" max="5529" width="7.28515625" style="26"/>
    <col min="5530" max="5530" width="11.140625" style="26" customWidth="1"/>
    <col min="5531" max="5531" width="52.42578125" style="26" customWidth="1"/>
    <col min="5532" max="5533" width="19.140625" style="26" customWidth="1"/>
    <col min="5534" max="5534" width="15.140625" style="26" customWidth="1"/>
    <col min="5535" max="5535" width="15.28515625" style="26" customWidth="1"/>
    <col min="5536" max="5536" width="14.42578125" style="26" customWidth="1"/>
    <col min="5537" max="5537" width="12.7109375" style="26" bestFit="1" customWidth="1"/>
    <col min="5538" max="5538" width="14.7109375" style="26" customWidth="1"/>
    <col min="5539" max="5539" width="15.140625" style="26" customWidth="1"/>
    <col min="5540" max="5540" width="15.7109375" style="26" customWidth="1"/>
    <col min="5541" max="5541" width="16" style="26" customWidth="1"/>
    <col min="5542" max="5542" width="13.7109375" style="26" customWidth="1"/>
    <col min="5543" max="5543" width="16" style="26" customWidth="1"/>
    <col min="5544" max="5544" width="15.42578125" style="26" customWidth="1"/>
    <col min="5545" max="5545" width="14" style="26" customWidth="1"/>
    <col min="5546" max="5546" width="14.5703125" style="26" customWidth="1"/>
    <col min="5547" max="5547" width="14.7109375" style="26" customWidth="1"/>
    <col min="5548" max="5548" width="13.28515625" style="26" customWidth="1"/>
    <col min="5549" max="5549" width="16.7109375" style="26" customWidth="1"/>
    <col min="5550" max="5550" width="16.42578125" style="26" customWidth="1"/>
    <col min="5551" max="5551" width="17.140625" style="26" customWidth="1"/>
    <col min="5552" max="5552" width="18" style="26" customWidth="1"/>
    <col min="5553" max="5553" width="16.28515625" style="26" customWidth="1"/>
    <col min="5554" max="5554" width="15.85546875" style="26" customWidth="1"/>
    <col min="5555" max="5555" width="21.7109375" style="26" customWidth="1"/>
    <col min="5556" max="5556" width="15" style="26" customWidth="1"/>
    <col min="5557" max="5557" width="14.7109375" style="26" customWidth="1"/>
    <col min="5558" max="5785" width="7.28515625" style="26"/>
    <col min="5786" max="5786" width="11.140625" style="26" customWidth="1"/>
    <col min="5787" max="5787" width="52.42578125" style="26" customWidth="1"/>
    <col min="5788" max="5789" width="19.140625" style="26" customWidth="1"/>
    <col min="5790" max="5790" width="15.140625" style="26" customWidth="1"/>
    <col min="5791" max="5791" width="15.28515625" style="26" customWidth="1"/>
    <col min="5792" max="5792" width="14.42578125" style="26" customWidth="1"/>
    <col min="5793" max="5793" width="12.7109375" style="26" bestFit="1" customWidth="1"/>
    <col min="5794" max="5794" width="14.7109375" style="26" customWidth="1"/>
    <col min="5795" max="5795" width="15.140625" style="26" customWidth="1"/>
    <col min="5796" max="5796" width="15.7109375" style="26" customWidth="1"/>
    <col min="5797" max="5797" width="16" style="26" customWidth="1"/>
    <col min="5798" max="5798" width="13.7109375" style="26" customWidth="1"/>
    <col min="5799" max="5799" width="16" style="26" customWidth="1"/>
    <col min="5800" max="5800" width="15.42578125" style="26" customWidth="1"/>
    <col min="5801" max="5801" width="14" style="26" customWidth="1"/>
    <col min="5802" max="5802" width="14.5703125" style="26" customWidth="1"/>
    <col min="5803" max="5803" width="14.7109375" style="26" customWidth="1"/>
    <col min="5804" max="5804" width="13.28515625" style="26" customWidth="1"/>
    <col min="5805" max="5805" width="16.7109375" style="26" customWidth="1"/>
    <col min="5806" max="5806" width="16.42578125" style="26" customWidth="1"/>
    <col min="5807" max="5807" width="17.140625" style="26" customWidth="1"/>
    <col min="5808" max="5808" width="18" style="26" customWidth="1"/>
    <col min="5809" max="5809" width="16.28515625" style="26" customWidth="1"/>
    <col min="5810" max="5810" width="15.85546875" style="26" customWidth="1"/>
    <col min="5811" max="5811" width="21.7109375" style="26" customWidth="1"/>
    <col min="5812" max="5812" width="15" style="26" customWidth="1"/>
    <col min="5813" max="5813" width="14.7109375" style="26" customWidth="1"/>
    <col min="5814" max="6041" width="7.28515625" style="26"/>
    <col min="6042" max="6042" width="11.140625" style="26" customWidth="1"/>
    <col min="6043" max="6043" width="52.42578125" style="26" customWidth="1"/>
    <col min="6044" max="6045" width="19.140625" style="26" customWidth="1"/>
    <col min="6046" max="6046" width="15.140625" style="26" customWidth="1"/>
    <col min="6047" max="6047" width="15.28515625" style="26" customWidth="1"/>
    <col min="6048" max="6048" width="14.42578125" style="26" customWidth="1"/>
    <col min="6049" max="6049" width="12.7109375" style="26" bestFit="1" customWidth="1"/>
    <col min="6050" max="6050" width="14.7109375" style="26" customWidth="1"/>
    <col min="6051" max="6051" width="15.140625" style="26" customWidth="1"/>
    <col min="6052" max="6052" width="15.7109375" style="26" customWidth="1"/>
    <col min="6053" max="6053" width="16" style="26" customWidth="1"/>
    <col min="6054" max="6054" width="13.7109375" style="26" customWidth="1"/>
    <col min="6055" max="6055" width="16" style="26" customWidth="1"/>
    <col min="6056" max="6056" width="15.42578125" style="26" customWidth="1"/>
    <col min="6057" max="6057" width="14" style="26" customWidth="1"/>
    <col min="6058" max="6058" width="14.5703125" style="26" customWidth="1"/>
    <col min="6059" max="6059" width="14.7109375" style="26" customWidth="1"/>
    <col min="6060" max="6060" width="13.28515625" style="26" customWidth="1"/>
    <col min="6061" max="6061" width="16.7109375" style="26" customWidth="1"/>
    <col min="6062" max="6062" width="16.42578125" style="26" customWidth="1"/>
    <col min="6063" max="6063" width="17.140625" style="26" customWidth="1"/>
    <col min="6064" max="6064" width="18" style="26" customWidth="1"/>
    <col min="6065" max="6065" width="16.28515625" style="26" customWidth="1"/>
    <col min="6066" max="6066" width="15.85546875" style="26" customWidth="1"/>
    <col min="6067" max="6067" width="21.7109375" style="26" customWidth="1"/>
    <col min="6068" max="6068" width="15" style="26" customWidth="1"/>
    <col min="6069" max="6069" width="14.7109375" style="26" customWidth="1"/>
    <col min="6070" max="6297" width="7.28515625" style="26"/>
    <col min="6298" max="6298" width="11.140625" style="26" customWidth="1"/>
    <col min="6299" max="6299" width="52.42578125" style="26" customWidth="1"/>
    <col min="6300" max="6301" width="19.140625" style="26" customWidth="1"/>
    <col min="6302" max="6302" width="15.140625" style="26" customWidth="1"/>
    <col min="6303" max="6303" width="15.28515625" style="26" customWidth="1"/>
    <col min="6304" max="6304" width="14.42578125" style="26" customWidth="1"/>
    <col min="6305" max="6305" width="12.7109375" style="26" bestFit="1" customWidth="1"/>
    <col min="6306" max="6306" width="14.7109375" style="26" customWidth="1"/>
    <col min="6307" max="6307" width="15.140625" style="26" customWidth="1"/>
    <col min="6308" max="6308" width="15.7109375" style="26" customWidth="1"/>
    <col min="6309" max="6309" width="16" style="26" customWidth="1"/>
    <col min="6310" max="6310" width="13.7109375" style="26" customWidth="1"/>
    <col min="6311" max="6311" width="16" style="26" customWidth="1"/>
    <col min="6312" max="6312" width="15.42578125" style="26" customWidth="1"/>
    <col min="6313" max="6313" width="14" style="26" customWidth="1"/>
    <col min="6314" max="6314" width="14.5703125" style="26" customWidth="1"/>
    <col min="6315" max="6315" width="14.7109375" style="26" customWidth="1"/>
    <col min="6316" max="6316" width="13.28515625" style="26" customWidth="1"/>
    <col min="6317" max="6317" width="16.7109375" style="26" customWidth="1"/>
    <col min="6318" max="6318" width="16.42578125" style="26" customWidth="1"/>
    <col min="6319" max="6319" width="17.140625" style="26" customWidth="1"/>
    <col min="6320" max="6320" width="18" style="26" customWidth="1"/>
    <col min="6321" max="6321" width="16.28515625" style="26" customWidth="1"/>
    <col min="6322" max="6322" width="15.85546875" style="26" customWidth="1"/>
    <col min="6323" max="6323" width="21.7109375" style="26" customWidth="1"/>
    <col min="6324" max="6324" width="15" style="26" customWidth="1"/>
    <col min="6325" max="6325" width="14.7109375" style="26" customWidth="1"/>
    <col min="6326" max="6553" width="7.28515625" style="26"/>
    <col min="6554" max="6554" width="11.140625" style="26" customWidth="1"/>
    <col min="6555" max="6555" width="52.42578125" style="26" customWidth="1"/>
    <col min="6556" max="6557" width="19.140625" style="26" customWidth="1"/>
    <col min="6558" max="6558" width="15.140625" style="26" customWidth="1"/>
    <col min="6559" max="6559" width="15.28515625" style="26" customWidth="1"/>
    <col min="6560" max="6560" width="14.42578125" style="26" customWidth="1"/>
    <col min="6561" max="6561" width="12.7109375" style="26" bestFit="1" customWidth="1"/>
    <col min="6562" max="6562" width="14.7109375" style="26" customWidth="1"/>
    <col min="6563" max="6563" width="15.140625" style="26" customWidth="1"/>
    <col min="6564" max="6564" width="15.7109375" style="26" customWidth="1"/>
    <col min="6565" max="6565" width="16" style="26" customWidth="1"/>
    <col min="6566" max="6566" width="13.7109375" style="26" customWidth="1"/>
    <col min="6567" max="6567" width="16" style="26" customWidth="1"/>
    <col min="6568" max="6568" width="15.42578125" style="26" customWidth="1"/>
    <col min="6569" max="6569" width="14" style="26" customWidth="1"/>
    <col min="6570" max="6570" width="14.5703125" style="26" customWidth="1"/>
    <col min="6571" max="6571" width="14.7109375" style="26" customWidth="1"/>
    <col min="6572" max="6572" width="13.28515625" style="26" customWidth="1"/>
    <col min="6573" max="6573" width="16.7109375" style="26" customWidth="1"/>
    <col min="6574" max="6574" width="16.42578125" style="26" customWidth="1"/>
    <col min="6575" max="6575" width="17.140625" style="26" customWidth="1"/>
    <col min="6576" max="6576" width="18" style="26" customWidth="1"/>
    <col min="6577" max="6577" width="16.28515625" style="26" customWidth="1"/>
    <col min="6578" max="6578" width="15.85546875" style="26" customWidth="1"/>
    <col min="6579" max="6579" width="21.7109375" style="26" customWidth="1"/>
    <col min="6580" max="6580" width="15" style="26" customWidth="1"/>
    <col min="6581" max="6581" width="14.7109375" style="26" customWidth="1"/>
    <col min="6582" max="6809" width="7.28515625" style="26"/>
    <col min="6810" max="6810" width="11.140625" style="26" customWidth="1"/>
    <col min="6811" max="6811" width="52.42578125" style="26" customWidth="1"/>
    <col min="6812" max="6813" width="19.140625" style="26" customWidth="1"/>
    <col min="6814" max="6814" width="15.140625" style="26" customWidth="1"/>
    <col min="6815" max="6815" width="15.28515625" style="26" customWidth="1"/>
    <col min="6816" max="6816" width="14.42578125" style="26" customWidth="1"/>
    <col min="6817" max="6817" width="12.7109375" style="26" bestFit="1" customWidth="1"/>
    <col min="6818" max="6818" width="14.7109375" style="26" customWidth="1"/>
    <col min="6819" max="6819" width="15.140625" style="26" customWidth="1"/>
    <col min="6820" max="6820" width="15.7109375" style="26" customWidth="1"/>
    <col min="6821" max="6821" width="16" style="26" customWidth="1"/>
    <col min="6822" max="6822" width="13.7109375" style="26" customWidth="1"/>
    <col min="6823" max="6823" width="16" style="26" customWidth="1"/>
    <col min="6824" max="6824" width="15.42578125" style="26" customWidth="1"/>
    <col min="6825" max="6825" width="14" style="26" customWidth="1"/>
    <col min="6826" max="6826" width="14.5703125" style="26" customWidth="1"/>
    <col min="6827" max="6827" width="14.7109375" style="26" customWidth="1"/>
    <col min="6828" max="6828" width="13.28515625" style="26" customWidth="1"/>
    <col min="6829" max="6829" width="16.7109375" style="26" customWidth="1"/>
    <col min="6830" max="6830" width="16.42578125" style="26" customWidth="1"/>
    <col min="6831" max="6831" width="17.140625" style="26" customWidth="1"/>
    <col min="6832" max="6832" width="18" style="26" customWidth="1"/>
    <col min="6833" max="6833" width="16.28515625" style="26" customWidth="1"/>
    <col min="6834" max="6834" width="15.85546875" style="26" customWidth="1"/>
    <col min="6835" max="6835" width="21.7109375" style="26" customWidth="1"/>
    <col min="6836" max="6836" width="15" style="26" customWidth="1"/>
    <col min="6837" max="6837" width="14.7109375" style="26" customWidth="1"/>
    <col min="6838" max="7065" width="7.28515625" style="26"/>
    <col min="7066" max="7066" width="11.140625" style="26" customWidth="1"/>
    <col min="7067" max="7067" width="52.42578125" style="26" customWidth="1"/>
    <col min="7068" max="7069" width="19.140625" style="26" customWidth="1"/>
    <col min="7070" max="7070" width="15.140625" style="26" customWidth="1"/>
    <col min="7071" max="7071" width="15.28515625" style="26" customWidth="1"/>
    <col min="7072" max="7072" width="14.42578125" style="26" customWidth="1"/>
    <col min="7073" max="7073" width="12.7109375" style="26" bestFit="1" customWidth="1"/>
    <col min="7074" max="7074" width="14.7109375" style="26" customWidth="1"/>
    <col min="7075" max="7075" width="15.140625" style="26" customWidth="1"/>
    <col min="7076" max="7076" width="15.7109375" style="26" customWidth="1"/>
    <col min="7077" max="7077" width="16" style="26" customWidth="1"/>
    <col min="7078" max="7078" width="13.7109375" style="26" customWidth="1"/>
    <col min="7079" max="7079" width="16" style="26" customWidth="1"/>
    <col min="7080" max="7080" width="15.42578125" style="26" customWidth="1"/>
    <col min="7081" max="7081" width="14" style="26" customWidth="1"/>
    <col min="7082" max="7082" width="14.5703125" style="26" customWidth="1"/>
    <col min="7083" max="7083" width="14.7109375" style="26" customWidth="1"/>
    <col min="7084" max="7084" width="13.28515625" style="26" customWidth="1"/>
    <col min="7085" max="7085" width="16.7109375" style="26" customWidth="1"/>
    <col min="7086" max="7086" width="16.42578125" style="26" customWidth="1"/>
    <col min="7087" max="7087" width="17.140625" style="26" customWidth="1"/>
    <col min="7088" max="7088" width="18" style="26" customWidth="1"/>
    <col min="7089" max="7089" width="16.28515625" style="26" customWidth="1"/>
    <col min="7090" max="7090" width="15.85546875" style="26" customWidth="1"/>
    <col min="7091" max="7091" width="21.7109375" style="26" customWidth="1"/>
    <col min="7092" max="7092" width="15" style="26" customWidth="1"/>
    <col min="7093" max="7093" width="14.7109375" style="26" customWidth="1"/>
    <col min="7094" max="7321" width="7.28515625" style="26"/>
    <col min="7322" max="7322" width="11.140625" style="26" customWidth="1"/>
    <col min="7323" max="7323" width="52.42578125" style="26" customWidth="1"/>
    <col min="7324" max="7325" width="19.140625" style="26" customWidth="1"/>
    <col min="7326" max="7326" width="15.140625" style="26" customWidth="1"/>
    <col min="7327" max="7327" width="15.28515625" style="26" customWidth="1"/>
    <col min="7328" max="7328" width="14.42578125" style="26" customWidth="1"/>
    <col min="7329" max="7329" width="12.7109375" style="26" bestFit="1" customWidth="1"/>
    <col min="7330" max="7330" width="14.7109375" style="26" customWidth="1"/>
    <col min="7331" max="7331" width="15.140625" style="26" customWidth="1"/>
    <col min="7332" max="7332" width="15.7109375" style="26" customWidth="1"/>
    <col min="7333" max="7333" width="16" style="26" customWidth="1"/>
    <col min="7334" max="7334" width="13.7109375" style="26" customWidth="1"/>
    <col min="7335" max="7335" width="16" style="26" customWidth="1"/>
    <col min="7336" max="7336" width="15.42578125" style="26" customWidth="1"/>
    <col min="7337" max="7337" width="14" style="26" customWidth="1"/>
    <col min="7338" max="7338" width="14.5703125" style="26" customWidth="1"/>
    <col min="7339" max="7339" width="14.7109375" style="26" customWidth="1"/>
    <col min="7340" max="7340" width="13.28515625" style="26" customWidth="1"/>
    <col min="7341" max="7341" width="16.7109375" style="26" customWidth="1"/>
    <col min="7342" max="7342" width="16.42578125" style="26" customWidth="1"/>
    <col min="7343" max="7343" width="17.140625" style="26" customWidth="1"/>
    <col min="7344" max="7344" width="18" style="26" customWidth="1"/>
    <col min="7345" max="7345" width="16.28515625" style="26" customWidth="1"/>
    <col min="7346" max="7346" width="15.85546875" style="26" customWidth="1"/>
    <col min="7347" max="7347" width="21.7109375" style="26" customWidth="1"/>
    <col min="7348" max="7348" width="15" style="26" customWidth="1"/>
    <col min="7349" max="7349" width="14.7109375" style="26" customWidth="1"/>
    <col min="7350" max="7577" width="7.28515625" style="26"/>
    <col min="7578" max="7578" width="11.140625" style="26" customWidth="1"/>
    <col min="7579" max="7579" width="52.42578125" style="26" customWidth="1"/>
    <col min="7580" max="7581" width="19.140625" style="26" customWidth="1"/>
    <col min="7582" max="7582" width="15.140625" style="26" customWidth="1"/>
    <col min="7583" max="7583" width="15.28515625" style="26" customWidth="1"/>
    <col min="7584" max="7584" width="14.42578125" style="26" customWidth="1"/>
    <col min="7585" max="7585" width="12.7109375" style="26" bestFit="1" customWidth="1"/>
    <col min="7586" max="7586" width="14.7109375" style="26" customWidth="1"/>
    <col min="7587" max="7587" width="15.140625" style="26" customWidth="1"/>
    <col min="7588" max="7588" width="15.7109375" style="26" customWidth="1"/>
    <col min="7589" max="7589" width="16" style="26" customWidth="1"/>
    <col min="7590" max="7590" width="13.7109375" style="26" customWidth="1"/>
    <col min="7591" max="7591" width="16" style="26" customWidth="1"/>
    <col min="7592" max="7592" width="15.42578125" style="26" customWidth="1"/>
    <col min="7593" max="7593" width="14" style="26" customWidth="1"/>
    <col min="7594" max="7594" width="14.5703125" style="26" customWidth="1"/>
    <col min="7595" max="7595" width="14.7109375" style="26" customWidth="1"/>
    <col min="7596" max="7596" width="13.28515625" style="26" customWidth="1"/>
    <col min="7597" max="7597" width="16.7109375" style="26" customWidth="1"/>
    <col min="7598" max="7598" width="16.42578125" style="26" customWidth="1"/>
    <col min="7599" max="7599" width="17.140625" style="26" customWidth="1"/>
    <col min="7600" max="7600" width="18" style="26" customWidth="1"/>
    <col min="7601" max="7601" width="16.28515625" style="26" customWidth="1"/>
    <col min="7602" max="7602" width="15.85546875" style="26" customWidth="1"/>
    <col min="7603" max="7603" width="21.7109375" style="26" customWidth="1"/>
    <col min="7604" max="7604" width="15" style="26" customWidth="1"/>
    <col min="7605" max="7605" width="14.7109375" style="26" customWidth="1"/>
    <col min="7606" max="7833" width="7.28515625" style="26"/>
    <col min="7834" max="7834" width="11.140625" style="26" customWidth="1"/>
    <col min="7835" max="7835" width="52.42578125" style="26" customWidth="1"/>
    <col min="7836" max="7837" width="19.140625" style="26" customWidth="1"/>
    <col min="7838" max="7838" width="15.140625" style="26" customWidth="1"/>
    <col min="7839" max="7839" width="15.28515625" style="26" customWidth="1"/>
    <col min="7840" max="7840" width="14.42578125" style="26" customWidth="1"/>
    <col min="7841" max="7841" width="12.7109375" style="26" bestFit="1" customWidth="1"/>
    <col min="7842" max="7842" width="14.7109375" style="26" customWidth="1"/>
    <col min="7843" max="7843" width="15.140625" style="26" customWidth="1"/>
    <col min="7844" max="7844" width="15.7109375" style="26" customWidth="1"/>
    <col min="7845" max="7845" width="16" style="26" customWidth="1"/>
    <col min="7846" max="7846" width="13.7109375" style="26" customWidth="1"/>
    <col min="7847" max="7847" width="16" style="26" customWidth="1"/>
    <col min="7848" max="7848" width="15.42578125" style="26" customWidth="1"/>
    <col min="7849" max="7849" width="14" style="26" customWidth="1"/>
    <col min="7850" max="7850" width="14.5703125" style="26" customWidth="1"/>
    <col min="7851" max="7851" width="14.7109375" style="26" customWidth="1"/>
    <col min="7852" max="7852" width="13.28515625" style="26" customWidth="1"/>
    <col min="7853" max="7853" width="16.7109375" style="26" customWidth="1"/>
    <col min="7854" max="7854" width="16.42578125" style="26" customWidth="1"/>
    <col min="7855" max="7855" width="17.140625" style="26" customWidth="1"/>
    <col min="7856" max="7856" width="18" style="26" customWidth="1"/>
    <col min="7857" max="7857" width="16.28515625" style="26" customWidth="1"/>
    <col min="7858" max="7858" width="15.85546875" style="26" customWidth="1"/>
    <col min="7859" max="7859" width="21.7109375" style="26" customWidth="1"/>
    <col min="7860" max="7860" width="15" style="26" customWidth="1"/>
    <col min="7861" max="7861" width="14.7109375" style="26" customWidth="1"/>
    <col min="7862" max="8089" width="7.28515625" style="26"/>
    <col min="8090" max="8090" width="11.140625" style="26" customWidth="1"/>
    <col min="8091" max="8091" width="52.42578125" style="26" customWidth="1"/>
    <col min="8092" max="8093" width="19.140625" style="26" customWidth="1"/>
    <col min="8094" max="8094" width="15.140625" style="26" customWidth="1"/>
    <col min="8095" max="8095" width="15.28515625" style="26" customWidth="1"/>
    <col min="8096" max="8096" width="14.42578125" style="26" customWidth="1"/>
    <col min="8097" max="8097" width="12.7109375" style="26" bestFit="1" customWidth="1"/>
    <col min="8098" max="8098" width="14.7109375" style="26" customWidth="1"/>
    <col min="8099" max="8099" width="15.140625" style="26" customWidth="1"/>
    <col min="8100" max="8100" width="15.7109375" style="26" customWidth="1"/>
    <col min="8101" max="8101" width="16" style="26" customWidth="1"/>
    <col min="8102" max="8102" width="13.7109375" style="26" customWidth="1"/>
    <col min="8103" max="8103" width="16" style="26" customWidth="1"/>
    <col min="8104" max="8104" width="15.42578125" style="26" customWidth="1"/>
    <col min="8105" max="8105" width="14" style="26" customWidth="1"/>
    <col min="8106" max="8106" width="14.5703125" style="26" customWidth="1"/>
    <col min="8107" max="8107" width="14.7109375" style="26" customWidth="1"/>
    <col min="8108" max="8108" width="13.28515625" style="26" customWidth="1"/>
    <col min="8109" max="8109" width="16.7109375" style="26" customWidth="1"/>
    <col min="8110" max="8110" width="16.42578125" style="26" customWidth="1"/>
    <col min="8111" max="8111" width="17.140625" style="26" customWidth="1"/>
    <col min="8112" max="8112" width="18" style="26" customWidth="1"/>
    <col min="8113" max="8113" width="16.28515625" style="26" customWidth="1"/>
    <col min="8114" max="8114" width="15.85546875" style="26" customWidth="1"/>
    <col min="8115" max="8115" width="21.7109375" style="26" customWidth="1"/>
    <col min="8116" max="8116" width="15" style="26" customWidth="1"/>
    <col min="8117" max="8117" width="14.7109375" style="26" customWidth="1"/>
    <col min="8118" max="8345" width="7.28515625" style="26"/>
    <col min="8346" max="8346" width="11.140625" style="26" customWidth="1"/>
    <col min="8347" max="8347" width="52.42578125" style="26" customWidth="1"/>
    <col min="8348" max="8349" width="19.140625" style="26" customWidth="1"/>
    <col min="8350" max="8350" width="15.140625" style="26" customWidth="1"/>
    <col min="8351" max="8351" width="15.28515625" style="26" customWidth="1"/>
    <col min="8352" max="8352" width="14.42578125" style="26" customWidth="1"/>
    <col min="8353" max="8353" width="12.7109375" style="26" bestFit="1" customWidth="1"/>
    <col min="8354" max="8354" width="14.7109375" style="26" customWidth="1"/>
    <col min="8355" max="8355" width="15.140625" style="26" customWidth="1"/>
    <col min="8356" max="8356" width="15.7109375" style="26" customWidth="1"/>
    <col min="8357" max="8357" width="16" style="26" customWidth="1"/>
    <col min="8358" max="8358" width="13.7109375" style="26" customWidth="1"/>
    <col min="8359" max="8359" width="16" style="26" customWidth="1"/>
    <col min="8360" max="8360" width="15.42578125" style="26" customWidth="1"/>
    <col min="8361" max="8361" width="14" style="26" customWidth="1"/>
    <col min="8362" max="8362" width="14.5703125" style="26" customWidth="1"/>
    <col min="8363" max="8363" width="14.7109375" style="26" customWidth="1"/>
    <col min="8364" max="8364" width="13.28515625" style="26" customWidth="1"/>
    <col min="8365" max="8365" width="16.7109375" style="26" customWidth="1"/>
    <col min="8366" max="8366" width="16.42578125" style="26" customWidth="1"/>
    <col min="8367" max="8367" width="17.140625" style="26" customWidth="1"/>
    <col min="8368" max="8368" width="18" style="26" customWidth="1"/>
    <col min="8369" max="8369" width="16.28515625" style="26" customWidth="1"/>
    <col min="8370" max="8370" width="15.85546875" style="26" customWidth="1"/>
    <col min="8371" max="8371" width="21.7109375" style="26" customWidth="1"/>
    <col min="8372" max="8372" width="15" style="26" customWidth="1"/>
    <col min="8373" max="8373" width="14.7109375" style="26" customWidth="1"/>
    <col min="8374" max="8601" width="7.28515625" style="26"/>
    <col min="8602" max="8602" width="11.140625" style="26" customWidth="1"/>
    <col min="8603" max="8603" width="52.42578125" style="26" customWidth="1"/>
    <col min="8604" max="8605" width="19.140625" style="26" customWidth="1"/>
    <col min="8606" max="8606" width="15.140625" style="26" customWidth="1"/>
    <col min="8607" max="8607" width="15.28515625" style="26" customWidth="1"/>
    <col min="8608" max="8608" width="14.42578125" style="26" customWidth="1"/>
    <col min="8609" max="8609" width="12.7109375" style="26" bestFit="1" customWidth="1"/>
    <col min="8610" max="8610" width="14.7109375" style="26" customWidth="1"/>
    <col min="8611" max="8611" width="15.140625" style="26" customWidth="1"/>
    <col min="8612" max="8612" width="15.7109375" style="26" customWidth="1"/>
    <col min="8613" max="8613" width="16" style="26" customWidth="1"/>
    <col min="8614" max="8614" width="13.7109375" style="26" customWidth="1"/>
    <col min="8615" max="8615" width="16" style="26" customWidth="1"/>
    <col min="8616" max="8616" width="15.42578125" style="26" customWidth="1"/>
    <col min="8617" max="8617" width="14" style="26" customWidth="1"/>
    <col min="8618" max="8618" width="14.5703125" style="26" customWidth="1"/>
    <col min="8619" max="8619" width="14.7109375" style="26" customWidth="1"/>
    <col min="8620" max="8620" width="13.28515625" style="26" customWidth="1"/>
    <col min="8621" max="8621" width="16.7109375" style="26" customWidth="1"/>
    <col min="8622" max="8622" width="16.42578125" style="26" customWidth="1"/>
    <col min="8623" max="8623" width="17.140625" style="26" customWidth="1"/>
    <col min="8624" max="8624" width="18" style="26" customWidth="1"/>
    <col min="8625" max="8625" width="16.28515625" style="26" customWidth="1"/>
    <col min="8626" max="8626" width="15.85546875" style="26" customWidth="1"/>
    <col min="8627" max="8627" width="21.7109375" style="26" customWidth="1"/>
    <col min="8628" max="8628" width="15" style="26" customWidth="1"/>
    <col min="8629" max="8629" width="14.7109375" style="26" customWidth="1"/>
    <col min="8630" max="8857" width="7.28515625" style="26"/>
    <col min="8858" max="8858" width="11.140625" style="26" customWidth="1"/>
    <col min="8859" max="8859" width="52.42578125" style="26" customWidth="1"/>
    <col min="8860" max="8861" width="19.140625" style="26" customWidth="1"/>
    <col min="8862" max="8862" width="15.140625" style="26" customWidth="1"/>
    <col min="8863" max="8863" width="15.28515625" style="26" customWidth="1"/>
    <col min="8864" max="8864" width="14.42578125" style="26" customWidth="1"/>
    <col min="8865" max="8865" width="12.7109375" style="26" bestFit="1" customWidth="1"/>
    <col min="8866" max="8866" width="14.7109375" style="26" customWidth="1"/>
    <col min="8867" max="8867" width="15.140625" style="26" customWidth="1"/>
    <col min="8868" max="8868" width="15.7109375" style="26" customWidth="1"/>
    <col min="8869" max="8869" width="16" style="26" customWidth="1"/>
    <col min="8870" max="8870" width="13.7109375" style="26" customWidth="1"/>
    <col min="8871" max="8871" width="16" style="26" customWidth="1"/>
    <col min="8872" max="8872" width="15.42578125" style="26" customWidth="1"/>
    <col min="8873" max="8873" width="14" style="26" customWidth="1"/>
    <col min="8874" max="8874" width="14.5703125" style="26" customWidth="1"/>
    <col min="8875" max="8875" width="14.7109375" style="26" customWidth="1"/>
    <col min="8876" max="8876" width="13.28515625" style="26" customWidth="1"/>
    <col min="8877" max="8877" width="16.7109375" style="26" customWidth="1"/>
    <col min="8878" max="8878" width="16.42578125" style="26" customWidth="1"/>
    <col min="8879" max="8879" width="17.140625" style="26" customWidth="1"/>
    <col min="8880" max="8880" width="18" style="26" customWidth="1"/>
    <col min="8881" max="8881" width="16.28515625" style="26" customWidth="1"/>
    <col min="8882" max="8882" width="15.85546875" style="26" customWidth="1"/>
    <col min="8883" max="8883" width="21.7109375" style="26" customWidth="1"/>
    <col min="8884" max="8884" width="15" style="26" customWidth="1"/>
    <col min="8885" max="8885" width="14.7109375" style="26" customWidth="1"/>
    <col min="8886" max="9113" width="7.28515625" style="26"/>
    <col min="9114" max="9114" width="11.140625" style="26" customWidth="1"/>
    <col min="9115" max="9115" width="52.42578125" style="26" customWidth="1"/>
    <col min="9116" max="9117" width="19.140625" style="26" customWidth="1"/>
    <col min="9118" max="9118" width="15.140625" style="26" customWidth="1"/>
    <col min="9119" max="9119" width="15.28515625" style="26" customWidth="1"/>
    <col min="9120" max="9120" width="14.42578125" style="26" customWidth="1"/>
    <col min="9121" max="9121" width="12.7109375" style="26" bestFit="1" customWidth="1"/>
    <col min="9122" max="9122" width="14.7109375" style="26" customWidth="1"/>
    <col min="9123" max="9123" width="15.140625" style="26" customWidth="1"/>
    <col min="9124" max="9124" width="15.7109375" style="26" customWidth="1"/>
    <col min="9125" max="9125" width="16" style="26" customWidth="1"/>
    <col min="9126" max="9126" width="13.7109375" style="26" customWidth="1"/>
    <col min="9127" max="9127" width="16" style="26" customWidth="1"/>
    <col min="9128" max="9128" width="15.42578125" style="26" customWidth="1"/>
    <col min="9129" max="9129" width="14" style="26" customWidth="1"/>
    <col min="9130" max="9130" width="14.5703125" style="26" customWidth="1"/>
    <col min="9131" max="9131" width="14.7109375" style="26" customWidth="1"/>
    <col min="9132" max="9132" width="13.28515625" style="26" customWidth="1"/>
    <col min="9133" max="9133" width="16.7109375" style="26" customWidth="1"/>
    <col min="9134" max="9134" width="16.42578125" style="26" customWidth="1"/>
    <col min="9135" max="9135" width="17.140625" style="26" customWidth="1"/>
    <col min="9136" max="9136" width="18" style="26" customWidth="1"/>
    <col min="9137" max="9137" width="16.28515625" style="26" customWidth="1"/>
    <col min="9138" max="9138" width="15.85546875" style="26" customWidth="1"/>
    <col min="9139" max="9139" width="21.7109375" style="26" customWidth="1"/>
    <col min="9140" max="9140" width="15" style="26" customWidth="1"/>
    <col min="9141" max="9141" width="14.7109375" style="26" customWidth="1"/>
    <col min="9142" max="9369" width="7.28515625" style="26"/>
    <col min="9370" max="9370" width="11.140625" style="26" customWidth="1"/>
    <col min="9371" max="9371" width="52.42578125" style="26" customWidth="1"/>
    <col min="9372" max="9373" width="19.140625" style="26" customWidth="1"/>
    <col min="9374" max="9374" width="15.140625" style="26" customWidth="1"/>
    <col min="9375" max="9375" width="15.28515625" style="26" customWidth="1"/>
    <col min="9376" max="9376" width="14.42578125" style="26" customWidth="1"/>
    <col min="9377" max="9377" width="12.7109375" style="26" bestFit="1" customWidth="1"/>
    <col min="9378" max="9378" width="14.7109375" style="26" customWidth="1"/>
    <col min="9379" max="9379" width="15.140625" style="26" customWidth="1"/>
    <col min="9380" max="9380" width="15.7109375" style="26" customWidth="1"/>
    <col min="9381" max="9381" width="16" style="26" customWidth="1"/>
    <col min="9382" max="9382" width="13.7109375" style="26" customWidth="1"/>
    <col min="9383" max="9383" width="16" style="26" customWidth="1"/>
    <col min="9384" max="9384" width="15.42578125" style="26" customWidth="1"/>
    <col min="9385" max="9385" width="14" style="26" customWidth="1"/>
    <col min="9386" max="9386" width="14.5703125" style="26" customWidth="1"/>
    <col min="9387" max="9387" width="14.7109375" style="26" customWidth="1"/>
    <col min="9388" max="9388" width="13.28515625" style="26" customWidth="1"/>
    <col min="9389" max="9389" width="16.7109375" style="26" customWidth="1"/>
    <col min="9390" max="9390" width="16.42578125" style="26" customWidth="1"/>
    <col min="9391" max="9391" width="17.140625" style="26" customWidth="1"/>
    <col min="9392" max="9392" width="18" style="26" customWidth="1"/>
    <col min="9393" max="9393" width="16.28515625" style="26" customWidth="1"/>
    <col min="9394" max="9394" width="15.85546875" style="26" customWidth="1"/>
    <col min="9395" max="9395" width="21.7109375" style="26" customWidth="1"/>
    <col min="9396" max="9396" width="15" style="26" customWidth="1"/>
    <col min="9397" max="9397" width="14.7109375" style="26" customWidth="1"/>
    <col min="9398" max="9625" width="7.28515625" style="26"/>
    <col min="9626" max="9626" width="11.140625" style="26" customWidth="1"/>
    <col min="9627" max="9627" width="52.42578125" style="26" customWidth="1"/>
    <col min="9628" max="9629" width="19.140625" style="26" customWidth="1"/>
    <col min="9630" max="9630" width="15.140625" style="26" customWidth="1"/>
    <col min="9631" max="9631" width="15.28515625" style="26" customWidth="1"/>
    <col min="9632" max="9632" width="14.42578125" style="26" customWidth="1"/>
    <col min="9633" max="9633" width="12.7109375" style="26" bestFit="1" customWidth="1"/>
    <col min="9634" max="9634" width="14.7109375" style="26" customWidth="1"/>
    <col min="9635" max="9635" width="15.140625" style="26" customWidth="1"/>
    <col min="9636" max="9636" width="15.7109375" style="26" customWidth="1"/>
    <col min="9637" max="9637" width="16" style="26" customWidth="1"/>
    <col min="9638" max="9638" width="13.7109375" style="26" customWidth="1"/>
    <col min="9639" max="9639" width="16" style="26" customWidth="1"/>
    <col min="9640" max="9640" width="15.42578125" style="26" customWidth="1"/>
    <col min="9641" max="9641" width="14" style="26" customWidth="1"/>
    <col min="9642" max="9642" width="14.5703125" style="26" customWidth="1"/>
    <col min="9643" max="9643" width="14.7109375" style="26" customWidth="1"/>
    <col min="9644" max="9644" width="13.28515625" style="26" customWidth="1"/>
    <col min="9645" max="9645" width="16.7109375" style="26" customWidth="1"/>
    <col min="9646" max="9646" width="16.42578125" style="26" customWidth="1"/>
    <col min="9647" max="9647" width="17.140625" style="26" customWidth="1"/>
    <col min="9648" max="9648" width="18" style="26" customWidth="1"/>
    <col min="9649" max="9649" width="16.28515625" style="26" customWidth="1"/>
    <col min="9650" max="9650" width="15.85546875" style="26" customWidth="1"/>
    <col min="9651" max="9651" width="21.7109375" style="26" customWidth="1"/>
    <col min="9652" max="9652" width="15" style="26" customWidth="1"/>
    <col min="9653" max="9653" width="14.7109375" style="26" customWidth="1"/>
    <col min="9654" max="9881" width="7.28515625" style="26"/>
    <col min="9882" max="9882" width="11.140625" style="26" customWidth="1"/>
    <col min="9883" max="9883" width="52.42578125" style="26" customWidth="1"/>
    <col min="9884" max="9885" width="19.140625" style="26" customWidth="1"/>
    <col min="9886" max="9886" width="15.140625" style="26" customWidth="1"/>
    <col min="9887" max="9887" width="15.28515625" style="26" customWidth="1"/>
    <col min="9888" max="9888" width="14.42578125" style="26" customWidth="1"/>
    <col min="9889" max="9889" width="12.7109375" style="26" bestFit="1" customWidth="1"/>
    <col min="9890" max="9890" width="14.7109375" style="26" customWidth="1"/>
    <col min="9891" max="9891" width="15.140625" style="26" customWidth="1"/>
    <col min="9892" max="9892" width="15.7109375" style="26" customWidth="1"/>
    <col min="9893" max="9893" width="16" style="26" customWidth="1"/>
    <col min="9894" max="9894" width="13.7109375" style="26" customWidth="1"/>
    <col min="9895" max="9895" width="16" style="26" customWidth="1"/>
    <col min="9896" max="9896" width="15.42578125" style="26" customWidth="1"/>
    <col min="9897" max="9897" width="14" style="26" customWidth="1"/>
    <col min="9898" max="9898" width="14.5703125" style="26" customWidth="1"/>
    <col min="9899" max="9899" width="14.7109375" style="26" customWidth="1"/>
    <col min="9900" max="9900" width="13.28515625" style="26" customWidth="1"/>
    <col min="9901" max="9901" width="16.7109375" style="26" customWidth="1"/>
    <col min="9902" max="9902" width="16.42578125" style="26" customWidth="1"/>
    <col min="9903" max="9903" width="17.140625" style="26" customWidth="1"/>
    <col min="9904" max="9904" width="18" style="26" customWidth="1"/>
    <col min="9905" max="9905" width="16.28515625" style="26" customWidth="1"/>
    <col min="9906" max="9906" width="15.85546875" style="26" customWidth="1"/>
    <col min="9907" max="9907" width="21.7109375" style="26" customWidth="1"/>
    <col min="9908" max="9908" width="15" style="26" customWidth="1"/>
    <col min="9909" max="9909" width="14.7109375" style="26" customWidth="1"/>
    <col min="9910" max="10137" width="7.28515625" style="26"/>
    <col min="10138" max="10138" width="11.140625" style="26" customWidth="1"/>
    <col min="10139" max="10139" width="52.42578125" style="26" customWidth="1"/>
    <col min="10140" max="10141" width="19.140625" style="26" customWidth="1"/>
    <col min="10142" max="10142" width="15.140625" style="26" customWidth="1"/>
    <col min="10143" max="10143" width="15.28515625" style="26" customWidth="1"/>
    <col min="10144" max="10144" width="14.42578125" style="26" customWidth="1"/>
    <col min="10145" max="10145" width="12.7109375" style="26" bestFit="1" customWidth="1"/>
    <col min="10146" max="10146" width="14.7109375" style="26" customWidth="1"/>
    <col min="10147" max="10147" width="15.140625" style="26" customWidth="1"/>
    <col min="10148" max="10148" width="15.7109375" style="26" customWidth="1"/>
    <col min="10149" max="10149" width="16" style="26" customWidth="1"/>
    <col min="10150" max="10150" width="13.7109375" style="26" customWidth="1"/>
    <col min="10151" max="10151" width="16" style="26" customWidth="1"/>
    <col min="10152" max="10152" width="15.42578125" style="26" customWidth="1"/>
    <col min="10153" max="10153" width="14" style="26" customWidth="1"/>
    <col min="10154" max="10154" width="14.5703125" style="26" customWidth="1"/>
    <col min="10155" max="10155" width="14.7109375" style="26" customWidth="1"/>
    <col min="10156" max="10156" width="13.28515625" style="26" customWidth="1"/>
    <col min="10157" max="10157" width="16.7109375" style="26" customWidth="1"/>
    <col min="10158" max="10158" width="16.42578125" style="26" customWidth="1"/>
    <col min="10159" max="10159" width="17.140625" style="26" customWidth="1"/>
    <col min="10160" max="10160" width="18" style="26" customWidth="1"/>
    <col min="10161" max="10161" width="16.28515625" style="26" customWidth="1"/>
    <col min="10162" max="10162" width="15.85546875" style="26" customWidth="1"/>
    <col min="10163" max="10163" width="21.7109375" style="26" customWidth="1"/>
    <col min="10164" max="10164" width="15" style="26" customWidth="1"/>
    <col min="10165" max="10165" width="14.7109375" style="26" customWidth="1"/>
    <col min="10166" max="10393" width="7.28515625" style="26"/>
    <col min="10394" max="10394" width="11.140625" style="26" customWidth="1"/>
    <col min="10395" max="10395" width="52.42578125" style="26" customWidth="1"/>
    <col min="10396" max="10397" width="19.140625" style="26" customWidth="1"/>
    <col min="10398" max="10398" width="15.140625" style="26" customWidth="1"/>
    <col min="10399" max="10399" width="15.28515625" style="26" customWidth="1"/>
    <col min="10400" max="10400" width="14.42578125" style="26" customWidth="1"/>
    <col min="10401" max="10401" width="12.7109375" style="26" bestFit="1" customWidth="1"/>
    <col min="10402" max="10402" width="14.7109375" style="26" customWidth="1"/>
    <col min="10403" max="10403" width="15.140625" style="26" customWidth="1"/>
    <col min="10404" max="10404" width="15.7109375" style="26" customWidth="1"/>
    <col min="10405" max="10405" width="16" style="26" customWidth="1"/>
    <col min="10406" max="10406" width="13.7109375" style="26" customWidth="1"/>
    <col min="10407" max="10407" width="16" style="26" customWidth="1"/>
    <col min="10408" max="10408" width="15.42578125" style="26" customWidth="1"/>
    <col min="10409" max="10409" width="14" style="26" customWidth="1"/>
    <col min="10410" max="10410" width="14.5703125" style="26" customWidth="1"/>
    <col min="10411" max="10411" width="14.7109375" style="26" customWidth="1"/>
    <col min="10412" max="10412" width="13.28515625" style="26" customWidth="1"/>
    <col min="10413" max="10413" width="16.7109375" style="26" customWidth="1"/>
    <col min="10414" max="10414" width="16.42578125" style="26" customWidth="1"/>
    <col min="10415" max="10415" width="17.140625" style="26" customWidth="1"/>
    <col min="10416" max="10416" width="18" style="26" customWidth="1"/>
    <col min="10417" max="10417" width="16.28515625" style="26" customWidth="1"/>
    <col min="10418" max="10418" width="15.85546875" style="26" customWidth="1"/>
    <col min="10419" max="10419" width="21.7109375" style="26" customWidth="1"/>
    <col min="10420" max="10420" width="15" style="26" customWidth="1"/>
    <col min="10421" max="10421" width="14.7109375" style="26" customWidth="1"/>
    <col min="10422" max="10649" width="7.28515625" style="26"/>
    <col min="10650" max="10650" width="11.140625" style="26" customWidth="1"/>
    <col min="10651" max="10651" width="52.42578125" style="26" customWidth="1"/>
    <col min="10652" max="10653" width="19.140625" style="26" customWidth="1"/>
    <col min="10654" max="10654" width="15.140625" style="26" customWidth="1"/>
    <col min="10655" max="10655" width="15.28515625" style="26" customWidth="1"/>
    <col min="10656" max="10656" width="14.42578125" style="26" customWidth="1"/>
    <col min="10657" max="10657" width="12.7109375" style="26" bestFit="1" customWidth="1"/>
    <col min="10658" max="10658" width="14.7109375" style="26" customWidth="1"/>
    <col min="10659" max="10659" width="15.140625" style="26" customWidth="1"/>
    <col min="10660" max="10660" width="15.7109375" style="26" customWidth="1"/>
    <col min="10661" max="10661" width="16" style="26" customWidth="1"/>
    <col min="10662" max="10662" width="13.7109375" style="26" customWidth="1"/>
    <col min="10663" max="10663" width="16" style="26" customWidth="1"/>
    <col min="10664" max="10664" width="15.42578125" style="26" customWidth="1"/>
    <col min="10665" max="10665" width="14" style="26" customWidth="1"/>
    <col min="10666" max="10666" width="14.5703125" style="26" customWidth="1"/>
    <col min="10667" max="10667" width="14.7109375" style="26" customWidth="1"/>
    <col min="10668" max="10668" width="13.28515625" style="26" customWidth="1"/>
    <col min="10669" max="10669" width="16.7109375" style="26" customWidth="1"/>
    <col min="10670" max="10670" width="16.42578125" style="26" customWidth="1"/>
    <col min="10671" max="10671" width="17.140625" style="26" customWidth="1"/>
    <col min="10672" max="10672" width="18" style="26" customWidth="1"/>
    <col min="10673" max="10673" width="16.28515625" style="26" customWidth="1"/>
    <col min="10674" max="10674" width="15.85546875" style="26" customWidth="1"/>
    <col min="10675" max="10675" width="21.7109375" style="26" customWidth="1"/>
    <col min="10676" max="10676" width="15" style="26" customWidth="1"/>
    <col min="10677" max="10677" width="14.7109375" style="26" customWidth="1"/>
    <col min="10678" max="10905" width="7.28515625" style="26"/>
    <col min="10906" max="10906" width="11.140625" style="26" customWidth="1"/>
    <col min="10907" max="10907" width="52.42578125" style="26" customWidth="1"/>
    <col min="10908" max="10909" width="19.140625" style="26" customWidth="1"/>
    <col min="10910" max="10910" width="15.140625" style="26" customWidth="1"/>
    <col min="10911" max="10911" width="15.28515625" style="26" customWidth="1"/>
    <col min="10912" max="10912" width="14.42578125" style="26" customWidth="1"/>
    <col min="10913" max="10913" width="12.7109375" style="26" bestFit="1" customWidth="1"/>
    <col min="10914" max="10914" width="14.7109375" style="26" customWidth="1"/>
    <col min="10915" max="10915" width="15.140625" style="26" customWidth="1"/>
    <col min="10916" max="10916" width="15.7109375" style="26" customWidth="1"/>
    <col min="10917" max="10917" width="16" style="26" customWidth="1"/>
    <col min="10918" max="10918" width="13.7109375" style="26" customWidth="1"/>
    <col min="10919" max="10919" width="16" style="26" customWidth="1"/>
    <col min="10920" max="10920" width="15.42578125" style="26" customWidth="1"/>
    <col min="10921" max="10921" width="14" style="26" customWidth="1"/>
    <col min="10922" max="10922" width="14.5703125" style="26" customWidth="1"/>
    <col min="10923" max="10923" width="14.7109375" style="26" customWidth="1"/>
    <col min="10924" max="10924" width="13.28515625" style="26" customWidth="1"/>
    <col min="10925" max="10925" width="16.7109375" style="26" customWidth="1"/>
    <col min="10926" max="10926" width="16.42578125" style="26" customWidth="1"/>
    <col min="10927" max="10927" width="17.140625" style="26" customWidth="1"/>
    <col min="10928" max="10928" width="18" style="26" customWidth="1"/>
    <col min="10929" max="10929" width="16.28515625" style="26" customWidth="1"/>
    <col min="10930" max="10930" width="15.85546875" style="26" customWidth="1"/>
    <col min="10931" max="10931" width="21.7109375" style="26" customWidth="1"/>
    <col min="10932" max="10932" width="15" style="26" customWidth="1"/>
    <col min="10933" max="10933" width="14.7109375" style="26" customWidth="1"/>
    <col min="10934" max="11161" width="7.28515625" style="26"/>
    <col min="11162" max="11162" width="11.140625" style="26" customWidth="1"/>
    <col min="11163" max="11163" width="52.42578125" style="26" customWidth="1"/>
    <col min="11164" max="11165" width="19.140625" style="26" customWidth="1"/>
    <col min="11166" max="11166" width="15.140625" style="26" customWidth="1"/>
    <col min="11167" max="11167" width="15.28515625" style="26" customWidth="1"/>
    <col min="11168" max="11168" width="14.42578125" style="26" customWidth="1"/>
    <col min="11169" max="11169" width="12.7109375" style="26" bestFit="1" customWidth="1"/>
    <col min="11170" max="11170" width="14.7109375" style="26" customWidth="1"/>
    <col min="11171" max="11171" width="15.140625" style="26" customWidth="1"/>
    <col min="11172" max="11172" width="15.7109375" style="26" customWidth="1"/>
    <col min="11173" max="11173" width="16" style="26" customWidth="1"/>
    <col min="11174" max="11174" width="13.7109375" style="26" customWidth="1"/>
    <col min="11175" max="11175" width="16" style="26" customWidth="1"/>
    <col min="11176" max="11176" width="15.42578125" style="26" customWidth="1"/>
    <col min="11177" max="11177" width="14" style="26" customWidth="1"/>
    <col min="11178" max="11178" width="14.5703125" style="26" customWidth="1"/>
    <col min="11179" max="11179" width="14.7109375" style="26" customWidth="1"/>
    <col min="11180" max="11180" width="13.28515625" style="26" customWidth="1"/>
    <col min="11181" max="11181" width="16.7109375" style="26" customWidth="1"/>
    <col min="11182" max="11182" width="16.42578125" style="26" customWidth="1"/>
    <col min="11183" max="11183" width="17.140625" style="26" customWidth="1"/>
    <col min="11184" max="11184" width="18" style="26" customWidth="1"/>
    <col min="11185" max="11185" width="16.28515625" style="26" customWidth="1"/>
    <col min="11186" max="11186" width="15.85546875" style="26" customWidth="1"/>
    <col min="11187" max="11187" width="21.7109375" style="26" customWidth="1"/>
    <col min="11188" max="11188" width="15" style="26" customWidth="1"/>
    <col min="11189" max="11189" width="14.7109375" style="26" customWidth="1"/>
    <col min="11190" max="11417" width="7.28515625" style="26"/>
    <col min="11418" max="11418" width="11.140625" style="26" customWidth="1"/>
    <col min="11419" max="11419" width="52.42578125" style="26" customWidth="1"/>
    <col min="11420" max="11421" width="19.140625" style="26" customWidth="1"/>
    <col min="11422" max="11422" width="15.140625" style="26" customWidth="1"/>
    <col min="11423" max="11423" width="15.28515625" style="26" customWidth="1"/>
    <col min="11424" max="11424" width="14.42578125" style="26" customWidth="1"/>
    <col min="11425" max="11425" width="12.7109375" style="26" bestFit="1" customWidth="1"/>
    <col min="11426" max="11426" width="14.7109375" style="26" customWidth="1"/>
    <col min="11427" max="11427" width="15.140625" style="26" customWidth="1"/>
    <col min="11428" max="11428" width="15.7109375" style="26" customWidth="1"/>
    <col min="11429" max="11429" width="16" style="26" customWidth="1"/>
    <col min="11430" max="11430" width="13.7109375" style="26" customWidth="1"/>
    <col min="11431" max="11431" width="16" style="26" customWidth="1"/>
    <col min="11432" max="11432" width="15.42578125" style="26" customWidth="1"/>
    <col min="11433" max="11433" width="14" style="26" customWidth="1"/>
    <col min="11434" max="11434" width="14.5703125" style="26" customWidth="1"/>
    <col min="11435" max="11435" width="14.7109375" style="26" customWidth="1"/>
    <col min="11436" max="11436" width="13.28515625" style="26" customWidth="1"/>
    <col min="11437" max="11437" width="16.7109375" style="26" customWidth="1"/>
    <col min="11438" max="11438" width="16.42578125" style="26" customWidth="1"/>
    <col min="11439" max="11439" width="17.140625" style="26" customWidth="1"/>
    <col min="11440" max="11440" width="18" style="26" customWidth="1"/>
    <col min="11441" max="11441" width="16.28515625" style="26" customWidth="1"/>
    <col min="11442" max="11442" width="15.85546875" style="26" customWidth="1"/>
    <col min="11443" max="11443" width="21.7109375" style="26" customWidth="1"/>
    <col min="11444" max="11444" width="15" style="26" customWidth="1"/>
    <col min="11445" max="11445" width="14.7109375" style="26" customWidth="1"/>
    <col min="11446" max="11673" width="7.28515625" style="26"/>
    <col min="11674" max="11674" width="11.140625" style="26" customWidth="1"/>
    <col min="11675" max="11675" width="52.42578125" style="26" customWidth="1"/>
    <col min="11676" max="11677" width="19.140625" style="26" customWidth="1"/>
    <col min="11678" max="11678" width="15.140625" style="26" customWidth="1"/>
    <col min="11679" max="11679" width="15.28515625" style="26" customWidth="1"/>
    <col min="11680" max="11680" width="14.42578125" style="26" customWidth="1"/>
    <col min="11681" max="11681" width="12.7109375" style="26" bestFit="1" customWidth="1"/>
    <col min="11682" max="11682" width="14.7109375" style="26" customWidth="1"/>
    <col min="11683" max="11683" width="15.140625" style="26" customWidth="1"/>
    <col min="11684" max="11684" width="15.7109375" style="26" customWidth="1"/>
    <col min="11685" max="11685" width="16" style="26" customWidth="1"/>
    <col min="11686" max="11686" width="13.7109375" style="26" customWidth="1"/>
    <col min="11687" max="11687" width="16" style="26" customWidth="1"/>
    <col min="11688" max="11688" width="15.42578125" style="26" customWidth="1"/>
    <col min="11689" max="11689" width="14" style="26" customWidth="1"/>
    <col min="11690" max="11690" width="14.5703125" style="26" customWidth="1"/>
    <col min="11691" max="11691" width="14.7109375" style="26" customWidth="1"/>
    <col min="11692" max="11692" width="13.28515625" style="26" customWidth="1"/>
    <col min="11693" max="11693" width="16.7109375" style="26" customWidth="1"/>
    <col min="11694" max="11694" width="16.42578125" style="26" customWidth="1"/>
    <col min="11695" max="11695" width="17.140625" style="26" customWidth="1"/>
    <col min="11696" max="11696" width="18" style="26" customWidth="1"/>
    <col min="11697" max="11697" width="16.28515625" style="26" customWidth="1"/>
    <col min="11698" max="11698" width="15.85546875" style="26" customWidth="1"/>
    <col min="11699" max="11699" width="21.7109375" style="26" customWidth="1"/>
    <col min="11700" max="11700" width="15" style="26" customWidth="1"/>
    <col min="11701" max="11701" width="14.7109375" style="26" customWidth="1"/>
    <col min="11702" max="11929" width="7.28515625" style="26"/>
    <col min="11930" max="11930" width="11.140625" style="26" customWidth="1"/>
    <col min="11931" max="11931" width="52.42578125" style="26" customWidth="1"/>
    <col min="11932" max="11933" width="19.140625" style="26" customWidth="1"/>
    <col min="11934" max="11934" width="15.140625" style="26" customWidth="1"/>
    <col min="11935" max="11935" width="15.28515625" style="26" customWidth="1"/>
    <col min="11936" max="11936" width="14.42578125" style="26" customWidth="1"/>
    <col min="11937" max="11937" width="12.7109375" style="26" bestFit="1" customWidth="1"/>
    <col min="11938" max="11938" width="14.7109375" style="26" customWidth="1"/>
    <col min="11939" max="11939" width="15.140625" style="26" customWidth="1"/>
    <col min="11940" max="11940" width="15.7109375" style="26" customWidth="1"/>
    <col min="11941" max="11941" width="16" style="26" customWidth="1"/>
    <col min="11942" max="11942" width="13.7109375" style="26" customWidth="1"/>
    <col min="11943" max="11943" width="16" style="26" customWidth="1"/>
    <col min="11944" max="11944" width="15.42578125" style="26" customWidth="1"/>
    <col min="11945" max="11945" width="14" style="26" customWidth="1"/>
    <col min="11946" max="11946" width="14.5703125" style="26" customWidth="1"/>
    <col min="11947" max="11947" width="14.7109375" style="26" customWidth="1"/>
    <col min="11948" max="11948" width="13.28515625" style="26" customWidth="1"/>
    <col min="11949" max="11949" width="16.7109375" style="26" customWidth="1"/>
    <col min="11950" max="11950" width="16.42578125" style="26" customWidth="1"/>
    <col min="11951" max="11951" width="17.140625" style="26" customWidth="1"/>
    <col min="11952" max="11952" width="18" style="26" customWidth="1"/>
    <col min="11953" max="11953" width="16.28515625" style="26" customWidth="1"/>
    <col min="11954" max="11954" width="15.85546875" style="26" customWidth="1"/>
    <col min="11955" max="11955" width="21.7109375" style="26" customWidth="1"/>
    <col min="11956" max="11956" width="15" style="26" customWidth="1"/>
    <col min="11957" max="11957" width="14.7109375" style="26" customWidth="1"/>
    <col min="11958" max="12185" width="7.28515625" style="26"/>
    <col min="12186" max="12186" width="11.140625" style="26" customWidth="1"/>
    <col min="12187" max="12187" width="52.42578125" style="26" customWidth="1"/>
    <col min="12188" max="12189" width="19.140625" style="26" customWidth="1"/>
    <col min="12190" max="12190" width="15.140625" style="26" customWidth="1"/>
    <col min="12191" max="12191" width="15.28515625" style="26" customWidth="1"/>
    <col min="12192" max="12192" width="14.42578125" style="26" customWidth="1"/>
    <col min="12193" max="12193" width="12.7109375" style="26" bestFit="1" customWidth="1"/>
    <col min="12194" max="12194" width="14.7109375" style="26" customWidth="1"/>
    <col min="12195" max="12195" width="15.140625" style="26" customWidth="1"/>
    <col min="12196" max="12196" width="15.7109375" style="26" customWidth="1"/>
    <col min="12197" max="12197" width="16" style="26" customWidth="1"/>
    <col min="12198" max="12198" width="13.7109375" style="26" customWidth="1"/>
    <col min="12199" max="12199" width="16" style="26" customWidth="1"/>
    <col min="12200" max="12200" width="15.42578125" style="26" customWidth="1"/>
    <col min="12201" max="12201" width="14" style="26" customWidth="1"/>
    <col min="12202" max="12202" width="14.5703125" style="26" customWidth="1"/>
    <col min="12203" max="12203" width="14.7109375" style="26" customWidth="1"/>
    <col min="12204" max="12204" width="13.28515625" style="26" customWidth="1"/>
    <col min="12205" max="12205" width="16.7109375" style="26" customWidth="1"/>
    <col min="12206" max="12206" width="16.42578125" style="26" customWidth="1"/>
    <col min="12207" max="12207" width="17.140625" style="26" customWidth="1"/>
    <col min="12208" max="12208" width="18" style="26" customWidth="1"/>
    <col min="12209" max="12209" width="16.28515625" style="26" customWidth="1"/>
    <col min="12210" max="12210" width="15.85546875" style="26" customWidth="1"/>
    <col min="12211" max="12211" width="21.7109375" style="26" customWidth="1"/>
    <col min="12212" max="12212" width="15" style="26" customWidth="1"/>
    <col min="12213" max="12213" width="14.7109375" style="26" customWidth="1"/>
    <col min="12214" max="12441" width="7.28515625" style="26"/>
    <col min="12442" max="12442" width="11.140625" style="26" customWidth="1"/>
    <col min="12443" max="12443" width="52.42578125" style="26" customWidth="1"/>
    <col min="12444" max="12445" width="19.140625" style="26" customWidth="1"/>
    <col min="12446" max="12446" width="15.140625" style="26" customWidth="1"/>
    <col min="12447" max="12447" width="15.28515625" style="26" customWidth="1"/>
    <col min="12448" max="12448" width="14.42578125" style="26" customWidth="1"/>
    <col min="12449" max="12449" width="12.7109375" style="26" bestFit="1" customWidth="1"/>
    <col min="12450" max="12450" width="14.7109375" style="26" customWidth="1"/>
    <col min="12451" max="12451" width="15.140625" style="26" customWidth="1"/>
    <col min="12452" max="12452" width="15.7109375" style="26" customWidth="1"/>
    <col min="12453" max="12453" width="16" style="26" customWidth="1"/>
    <col min="12454" max="12454" width="13.7109375" style="26" customWidth="1"/>
    <col min="12455" max="12455" width="16" style="26" customWidth="1"/>
    <col min="12456" max="12456" width="15.42578125" style="26" customWidth="1"/>
    <col min="12457" max="12457" width="14" style="26" customWidth="1"/>
    <col min="12458" max="12458" width="14.5703125" style="26" customWidth="1"/>
    <col min="12459" max="12459" width="14.7109375" style="26" customWidth="1"/>
    <col min="12460" max="12460" width="13.28515625" style="26" customWidth="1"/>
    <col min="12461" max="12461" width="16.7109375" style="26" customWidth="1"/>
    <col min="12462" max="12462" width="16.42578125" style="26" customWidth="1"/>
    <col min="12463" max="12463" width="17.140625" style="26" customWidth="1"/>
    <col min="12464" max="12464" width="18" style="26" customWidth="1"/>
    <col min="12465" max="12465" width="16.28515625" style="26" customWidth="1"/>
    <col min="12466" max="12466" width="15.85546875" style="26" customWidth="1"/>
    <col min="12467" max="12467" width="21.7109375" style="26" customWidth="1"/>
    <col min="12468" max="12468" width="15" style="26" customWidth="1"/>
    <col min="12469" max="12469" width="14.7109375" style="26" customWidth="1"/>
    <col min="12470" max="12697" width="7.28515625" style="26"/>
    <col min="12698" max="12698" width="11.140625" style="26" customWidth="1"/>
    <col min="12699" max="12699" width="52.42578125" style="26" customWidth="1"/>
    <col min="12700" max="12701" width="19.140625" style="26" customWidth="1"/>
    <col min="12702" max="12702" width="15.140625" style="26" customWidth="1"/>
    <col min="12703" max="12703" width="15.28515625" style="26" customWidth="1"/>
    <col min="12704" max="12704" width="14.42578125" style="26" customWidth="1"/>
    <col min="12705" max="12705" width="12.7109375" style="26" bestFit="1" customWidth="1"/>
    <col min="12706" max="12706" width="14.7109375" style="26" customWidth="1"/>
    <col min="12707" max="12707" width="15.140625" style="26" customWidth="1"/>
    <col min="12708" max="12708" width="15.7109375" style="26" customWidth="1"/>
    <col min="12709" max="12709" width="16" style="26" customWidth="1"/>
    <col min="12710" max="12710" width="13.7109375" style="26" customWidth="1"/>
    <col min="12711" max="12711" width="16" style="26" customWidth="1"/>
    <col min="12712" max="12712" width="15.42578125" style="26" customWidth="1"/>
    <col min="12713" max="12713" width="14" style="26" customWidth="1"/>
    <col min="12714" max="12714" width="14.5703125" style="26" customWidth="1"/>
    <col min="12715" max="12715" width="14.7109375" style="26" customWidth="1"/>
    <col min="12716" max="12716" width="13.28515625" style="26" customWidth="1"/>
    <col min="12717" max="12717" width="16.7109375" style="26" customWidth="1"/>
    <col min="12718" max="12718" width="16.42578125" style="26" customWidth="1"/>
    <col min="12719" max="12719" width="17.140625" style="26" customWidth="1"/>
    <col min="12720" max="12720" width="18" style="26" customWidth="1"/>
    <col min="12721" max="12721" width="16.28515625" style="26" customWidth="1"/>
    <col min="12722" max="12722" width="15.85546875" style="26" customWidth="1"/>
    <col min="12723" max="12723" width="21.7109375" style="26" customWidth="1"/>
    <col min="12724" max="12724" width="15" style="26" customWidth="1"/>
    <col min="12725" max="12725" width="14.7109375" style="26" customWidth="1"/>
    <col min="12726" max="12953" width="7.28515625" style="26"/>
    <col min="12954" max="12954" width="11.140625" style="26" customWidth="1"/>
    <col min="12955" max="12955" width="52.42578125" style="26" customWidth="1"/>
    <col min="12956" max="12957" width="19.140625" style="26" customWidth="1"/>
    <col min="12958" max="12958" width="15.140625" style="26" customWidth="1"/>
    <col min="12959" max="12959" width="15.28515625" style="26" customWidth="1"/>
    <col min="12960" max="12960" width="14.42578125" style="26" customWidth="1"/>
    <col min="12961" max="12961" width="12.7109375" style="26" bestFit="1" customWidth="1"/>
    <col min="12962" max="12962" width="14.7109375" style="26" customWidth="1"/>
    <col min="12963" max="12963" width="15.140625" style="26" customWidth="1"/>
    <col min="12964" max="12964" width="15.7109375" style="26" customWidth="1"/>
    <col min="12965" max="12965" width="16" style="26" customWidth="1"/>
    <col min="12966" max="12966" width="13.7109375" style="26" customWidth="1"/>
    <col min="12967" max="12967" width="16" style="26" customWidth="1"/>
    <col min="12968" max="12968" width="15.42578125" style="26" customWidth="1"/>
    <col min="12969" max="12969" width="14" style="26" customWidth="1"/>
    <col min="12970" max="12970" width="14.5703125" style="26" customWidth="1"/>
    <col min="12971" max="12971" width="14.7109375" style="26" customWidth="1"/>
    <col min="12972" max="12972" width="13.28515625" style="26" customWidth="1"/>
    <col min="12973" max="12973" width="16.7109375" style="26" customWidth="1"/>
    <col min="12974" max="12974" width="16.42578125" style="26" customWidth="1"/>
    <col min="12975" max="12975" width="17.140625" style="26" customWidth="1"/>
    <col min="12976" max="12976" width="18" style="26" customWidth="1"/>
    <col min="12977" max="12977" width="16.28515625" style="26" customWidth="1"/>
    <col min="12978" max="12978" width="15.85546875" style="26" customWidth="1"/>
    <col min="12979" max="12979" width="21.7109375" style="26" customWidth="1"/>
    <col min="12980" max="12980" width="15" style="26" customWidth="1"/>
    <col min="12981" max="12981" width="14.7109375" style="26" customWidth="1"/>
    <col min="12982" max="13209" width="7.28515625" style="26"/>
    <col min="13210" max="13210" width="11.140625" style="26" customWidth="1"/>
    <col min="13211" max="13211" width="52.42578125" style="26" customWidth="1"/>
    <col min="13212" max="13213" width="19.140625" style="26" customWidth="1"/>
    <col min="13214" max="13214" width="15.140625" style="26" customWidth="1"/>
    <col min="13215" max="13215" width="15.28515625" style="26" customWidth="1"/>
    <col min="13216" max="13216" width="14.42578125" style="26" customWidth="1"/>
    <col min="13217" max="13217" width="12.7109375" style="26" bestFit="1" customWidth="1"/>
    <col min="13218" max="13218" width="14.7109375" style="26" customWidth="1"/>
    <col min="13219" max="13219" width="15.140625" style="26" customWidth="1"/>
    <col min="13220" max="13220" width="15.7109375" style="26" customWidth="1"/>
    <col min="13221" max="13221" width="16" style="26" customWidth="1"/>
    <col min="13222" max="13222" width="13.7109375" style="26" customWidth="1"/>
    <col min="13223" max="13223" width="16" style="26" customWidth="1"/>
    <col min="13224" max="13224" width="15.42578125" style="26" customWidth="1"/>
    <col min="13225" max="13225" width="14" style="26" customWidth="1"/>
    <col min="13226" max="13226" width="14.5703125" style="26" customWidth="1"/>
    <col min="13227" max="13227" width="14.7109375" style="26" customWidth="1"/>
    <col min="13228" max="13228" width="13.28515625" style="26" customWidth="1"/>
    <col min="13229" max="13229" width="16.7109375" style="26" customWidth="1"/>
    <col min="13230" max="13230" width="16.42578125" style="26" customWidth="1"/>
    <col min="13231" max="13231" width="17.140625" style="26" customWidth="1"/>
    <col min="13232" max="13232" width="18" style="26" customWidth="1"/>
    <col min="13233" max="13233" width="16.28515625" style="26" customWidth="1"/>
    <col min="13234" max="13234" width="15.85546875" style="26" customWidth="1"/>
    <col min="13235" max="13235" width="21.7109375" style="26" customWidth="1"/>
    <col min="13236" max="13236" width="15" style="26" customWidth="1"/>
    <col min="13237" max="13237" width="14.7109375" style="26" customWidth="1"/>
    <col min="13238" max="13465" width="7.28515625" style="26"/>
    <col min="13466" max="13466" width="11.140625" style="26" customWidth="1"/>
    <col min="13467" max="13467" width="52.42578125" style="26" customWidth="1"/>
    <col min="13468" max="13469" width="19.140625" style="26" customWidth="1"/>
    <col min="13470" max="13470" width="15.140625" style="26" customWidth="1"/>
    <col min="13471" max="13471" width="15.28515625" style="26" customWidth="1"/>
    <col min="13472" max="13472" width="14.42578125" style="26" customWidth="1"/>
    <col min="13473" max="13473" width="12.7109375" style="26" bestFit="1" customWidth="1"/>
    <col min="13474" max="13474" width="14.7109375" style="26" customWidth="1"/>
    <col min="13475" max="13475" width="15.140625" style="26" customWidth="1"/>
    <col min="13476" max="13476" width="15.7109375" style="26" customWidth="1"/>
    <col min="13477" max="13477" width="16" style="26" customWidth="1"/>
    <col min="13478" max="13478" width="13.7109375" style="26" customWidth="1"/>
    <col min="13479" max="13479" width="16" style="26" customWidth="1"/>
    <col min="13480" max="13480" width="15.42578125" style="26" customWidth="1"/>
    <col min="13481" max="13481" width="14" style="26" customWidth="1"/>
    <col min="13482" max="13482" width="14.5703125" style="26" customWidth="1"/>
    <col min="13483" max="13483" width="14.7109375" style="26" customWidth="1"/>
    <col min="13484" max="13484" width="13.28515625" style="26" customWidth="1"/>
    <col min="13485" max="13485" width="16.7109375" style="26" customWidth="1"/>
    <col min="13486" max="13486" width="16.42578125" style="26" customWidth="1"/>
    <col min="13487" max="13487" width="17.140625" style="26" customWidth="1"/>
    <col min="13488" max="13488" width="18" style="26" customWidth="1"/>
    <col min="13489" max="13489" width="16.28515625" style="26" customWidth="1"/>
    <col min="13490" max="13490" width="15.85546875" style="26" customWidth="1"/>
    <col min="13491" max="13491" width="21.7109375" style="26" customWidth="1"/>
    <col min="13492" max="13492" width="15" style="26" customWidth="1"/>
    <col min="13493" max="13493" width="14.7109375" style="26" customWidth="1"/>
    <col min="13494" max="13721" width="7.28515625" style="26"/>
    <col min="13722" max="13722" width="11.140625" style="26" customWidth="1"/>
    <col min="13723" max="13723" width="52.42578125" style="26" customWidth="1"/>
    <col min="13724" max="13725" width="19.140625" style="26" customWidth="1"/>
    <col min="13726" max="13726" width="15.140625" style="26" customWidth="1"/>
    <col min="13727" max="13727" width="15.28515625" style="26" customWidth="1"/>
    <col min="13728" max="13728" width="14.42578125" style="26" customWidth="1"/>
    <col min="13729" max="13729" width="12.7109375" style="26" bestFit="1" customWidth="1"/>
    <col min="13730" max="13730" width="14.7109375" style="26" customWidth="1"/>
    <col min="13731" max="13731" width="15.140625" style="26" customWidth="1"/>
    <col min="13732" max="13732" width="15.7109375" style="26" customWidth="1"/>
    <col min="13733" max="13733" width="16" style="26" customWidth="1"/>
    <col min="13734" max="13734" width="13.7109375" style="26" customWidth="1"/>
    <col min="13735" max="13735" width="16" style="26" customWidth="1"/>
    <col min="13736" max="13736" width="15.42578125" style="26" customWidth="1"/>
    <col min="13737" max="13737" width="14" style="26" customWidth="1"/>
    <col min="13738" max="13738" width="14.5703125" style="26" customWidth="1"/>
    <col min="13739" max="13739" width="14.7109375" style="26" customWidth="1"/>
    <col min="13740" max="13740" width="13.28515625" style="26" customWidth="1"/>
    <col min="13741" max="13741" width="16.7109375" style="26" customWidth="1"/>
    <col min="13742" max="13742" width="16.42578125" style="26" customWidth="1"/>
    <col min="13743" max="13743" width="17.140625" style="26" customWidth="1"/>
    <col min="13744" max="13744" width="18" style="26" customWidth="1"/>
    <col min="13745" max="13745" width="16.28515625" style="26" customWidth="1"/>
    <col min="13746" max="13746" width="15.85546875" style="26" customWidth="1"/>
    <col min="13747" max="13747" width="21.7109375" style="26" customWidth="1"/>
    <col min="13748" max="13748" width="15" style="26" customWidth="1"/>
    <col min="13749" max="13749" width="14.7109375" style="26" customWidth="1"/>
    <col min="13750" max="13977" width="7.28515625" style="26"/>
    <col min="13978" max="13978" width="11.140625" style="26" customWidth="1"/>
    <col min="13979" max="13979" width="52.42578125" style="26" customWidth="1"/>
    <col min="13980" max="13981" width="19.140625" style="26" customWidth="1"/>
    <col min="13982" max="13982" width="15.140625" style="26" customWidth="1"/>
    <col min="13983" max="13983" width="15.28515625" style="26" customWidth="1"/>
    <col min="13984" max="13984" width="14.42578125" style="26" customWidth="1"/>
    <col min="13985" max="13985" width="12.7109375" style="26" bestFit="1" customWidth="1"/>
    <col min="13986" max="13986" width="14.7109375" style="26" customWidth="1"/>
    <col min="13987" max="13987" width="15.140625" style="26" customWidth="1"/>
    <col min="13988" max="13988" width="15.7109375" style="26" customWidth="1"/>
    <col min="13989" max="13989" width="16" style="26" customWidth="1"/>
    <col min="13990" max="13990" width="13.7109375" style="26" customWidth="1"/>
    <col min="13991" max="13991" width="16" style="26" customWidth="1"/>
    <col min="13992" max="13992" width="15.42578125" style="26" customWidth="1"/>
    <col min="13993" max="13993" width="14" style="26" customWidth="1"/>
    <col min="13994" max="13994" width="14.5703125" style="26" customWidth="1"/>
    <col min="13995" max="13995" width="14.7109375" style="26" customWidth="1"/>
    <col min="13996" max="13996" width="13.28515625" style="26" customWidth="1"/>
    <col min="13997" max="13997" width="16.7109375" style="26" customWidth="1"/>
    <col min="13998" max="13998" width="16.42578125" style="26" customWidth="1"/>
    <col min="13999" max="13999" width="17.140625" style="26" customWidth="1"/>
    <col min="14000" max="14000" width="18" style="26" customWidth="1"/>
    <col min="14001" max="14001" width="16.28515625" style="26" customWidth="1"/>
    <col min="14002" max="14002" width="15.85546875" style="26" customWidth="1"/>
    <col min="14003" max="14003" width="21.7109375" style="26" customWidth="1"/>
    <col min="14004" max="14004" width="15" style="26" customWidth="1"/>
    <col min="14005" max="14005" width="14.7109375" style="26" customWidth="1"/>
    <col min="14006" max="14233" width="7.28515625" style="26"/>
    <col min="14234" max="14234" width="11.140625" style="26" customWidth="1"/>
    <col min="14235" max="14235" width="52.42578125" style="26" customWidth="1"/>
    <col min="14236" max="14237" width="19.140625" style="26" customWidth="1"/>
    <col min="14238" max="14238" width="15.140625" style="26" customWidth="1"/>
    <col min="14239" max="14239" width="15.28515625" style="26" customWidth="1"/>
    <col min="14240" max="14240" width="14.42578125" style="26" customWidth="1"/>
    <col min="14241" max="14241" width="12.7109375" style="26" bestFit="1" customWidth="1"/>
    <col min="14242" max="14242" width="14.7109375" style="26" customWidth="1"/>
    <col min="14243" max="14243" width="15.140625" style="26" customWidth="1"/>
    <col min="14244" max="14244" width="15.7109375" style="26" customWidth="1"/>
    <col min="14245" max="14245" width="16" style="26" customWidth="1"/>
    <col min="14246" max="14246" width="13.7109375" style="26" customWidth="1"/>
    <col min="14247" max="14247" width="16" style="26" customWidth="1"/>
    <col min="14248" max="14248" width="15.42578125" style="26" customWidth="1"/>
    <col min="14249" max="14249" width="14" style="26" customWidth="1"/>
    <col min="14250" max="14250" width="14.5703125" style="26" customWidth="1"/>
    <col min="14251" max="14251" width="14.7109375" style="26" customWidth="1"/>
    <col min="14252" max="14252" width="13.28515625" style="26" customWidth="1"/>
    <col min="14253" max="14253" width="16.7109375" style="26" customWidth="1"/>
    <col min="14254" max="14254" width="16.42578125" style="26" customWidth="1"/>
    <col min="14255" max="14255" width="17.140625" style="26" customWidth="1"/>
    <col min="14256" max="14256" width="18" style="26" customWidth="1"/>
    <col min="14257" max="14257" width="16.28515625" style="26" customWidth="1"/>
    <col min="14258" max="14258" width="15.85546875" style="26" customWidth="1"/>
    <col min="14259" max="14259" width="21.7109375" style="26" customWidth="1"/>
    <col min="14260" max="14260" width="15" style="26" customWidth="1"/>
    <col min="14261" max="14261" width="14.7109375" style="26" customWidth="1"/>
    <col min="14262" max="14489" width="7.28515625" style="26"/>
    <col min="14490" max="14490" width="11.140625" style="26" customWidth="1"/>
    <col min="14491" max="14491" width="52.42578125" style="26" customWidth="1"/>
    <col min="14492" max="14493" width="19.140625" style="26" customWidth="1"/>
    <col min="14494" max="14494" width="15.140625" style="26" customWidth="1"/>
    <col min="14495" max="14495" width="15.28515625" style="26" customWidth="1"/>
    <col min="14496" max="14496" width="14.42578125" style="26" customWidth="1"/>
    <col min="14497" max="14497" width="12.7109375" style="26" bestFit="1" customWidth="1"/>
    <col min="14498" max="14498" width="14.7109375" style="26" customWidth="1"/>
    <col min="14499" max="14499" width="15.140625" style="26" customWidth="1"/>
    <col min="14500" max="14500" width="15.7109375" style="26" customWidth="1"/>
    <col min="14501" max="14501" width="16" style="26" customWidth="1"/>
    <col min="14502" max="14502" width="13.7109375" style="26" customWidth="1"/>
    <col min="14503" max="14503" width="16" style="26" customWidth="1"/>
    <col min="14504" max="14504" width="15.42578125" style="26" customWidth="1"/>
    <col min="14505" max="14505" width="14" style="26" customWidth="1"/>
    <col min="14506" max="14506" width="14.5703125" style="26" customWidth="1"/>
    <col min="14507" max="14507" width="14.7109375" style="26" customWidth="1"/>
    <col min="14508" max="14508" width="13.28515625" style="26" customWidth="1"/>
    <col min="14509" max="14509" width="16.7109375" style="26" customWidth="1"/>
    <col min="14510" max="14510" width="16.42578125" style="26" customWidth="1"/>
    <col min="14511" max="14511" width="17.140625" style="26" customWidth="1"/>
    <col min="14512" max="14512" width="18" style="26" customWidth="1"/>
    <col min="14513" max="14513" width="16.28515625" style="26" customWidth="1"/>
    <col min="14514" max="14514" width="15.85546875" style="26" customWidth="1"/>
    <col min="14515" max="14515" width="21.7109375" style="26" customWidth="1"/>
    <col min="14516" max="14516" width="15" style="26" customWidth="1"/>
    <col min="14517" max="14517" width="14.7109375" style="26" customWidth="1"/>
    <col min="14518" max="14745" width="7.28515625" style="26"/>
    <col min="14746" max="14746" width="11.140625" style="26" customWidth="1"/>
    <col min="14747" max="14747" width="52.42578125" style="26" customWidth="1"/>
    <col min="14748" max="14749" width="19.140625" style="26" customWidth="1"/>
    <col min="14750" max="14750" width="15.140625" style="26" customWidth="1"/>
    <col min="14751" max="14751" width="15.28515625" style="26" customWidth="1"/>
    <col min="14752" max="14752" width="14.42578125" style="26" customWidth="1"/>
    <col min="14753" max="14753" width="12.7109375" style="26" bestFit="1" customWidth="1"/>
    <col min="14754" max="14754" width="14.7109375" style="26" customWidth="1"/>
    <col min="14755" max="14755" width="15.140625" style="26" customWidth="1"/>
    <col min="14756" max="14756" width="15.7109375" style="26" customWidth="1"/>
    <col min="14757" max="14757" width="16" style="26" customWidth="1"/>
    <col min="14758" max="14758" width="13.7109375" style="26" customWidth="1"/>
    <col min="14759" max="14759" width="16" style="26" customWidth="1"/>
    <col min="14760" max="14760" width="15.42578125" style="26" customWidth="1"/>
    <col min="14761" max="14761" width="14" style="26" customWidth="1"/>
    <col min="14762" max="14762" width="14.5703125" style="26" customWidth="1"/>
    <col min="14763" max="14763" width="14.7109375" style="26" customWidth="1"/>
    <col min="14764" max="14764" width="13.28515625" style="26" customWidth="1"/>
    <col min="14765" max="14765" width="16.7109375" style="26" customWidth="1"/>
    <col min="14766" max="14766" width="16.42578125" style="26" customWidth="1"/>
    <col min="14767" max="14767" width="17.140625" style="26" customWidth="1"/>
    <col min="14768" max="14768" width="18" style="26" customWidth="1"/>
    <col min="14769" max="14769" width="16.28515625" style="26" customWidth="1"/>
    <col min="14770" max="14770" width="15.85546875" style="26" customWidth="1"/>
    <col min="14771" max="14771" width="21.7109375" style="26" customWidth="1"/>
    <col min="14772" max="14772" width="15" style="26" customWidth="1"/>
    <col min="14773" max="14773" width="14.7109375" style="26" customWidth="1"/>
    <col min="14774" max="15001" width="7.28515625" style="26"/>
    <col min="15002" max="15002" width="11.140625" style="26" customWidth="1"/>
    <col min="15003" max="15003" width="52.42578125" style="26" customWidth="1"/>
    <col min="15004" max="15005" width="19.140625" style="26" customWidth="1"/>
    <col min="15006" max="15006" width="15.140625" style="26" customWidth="1"/>
    <col min="15007" max="15007" width="15.28515625" style="26" customWidth="1"/>
    <col min="15008" max="15008" width="14.42578125" style="26" customWidth="1"/>
    <col min="15009" max="15009" width="12.7109375" style="26" bestFit="1" customWidth="1"/>
    <col min="15010" max="15010" width="14.7109375" style="26" customWidth="1"/>
    <col min="15011" max="15011" width="15.140625" style="26" customWidth="1"/>
    <col min="15012" max="15012" width="15.7109375" style="26" customWidth="1"/>
    <col min="15013" max="15013" width="16" style="26" customWidth="1"/>
    <col min="15014" max="15014" width="13.7109375" style="26" customWidth="1"/>
    <col min="15015" max="15015" width="16" style="26" customWidth="1"/>
    <col min="15016" max="15016" width="15.42578125" style="26" customWidth="1"/>
    <col min="15017" max="15017" width="14" style="26" customWidth="1"/>
    <col min="15018" max="15018" width="14.5703125" style="26" customWidth="1"/>
    <col min="15019" max="15019" width="14.7109375" style="26" customWidth="1"/>
    <col min="15020" max="15020" width="13.28515625" style="26" customWidth="1"/>
    <col min="15021" max="15021" width="16.7109375" style="26" customWidth="1"/>
    <col min="15022" max="15022" width="16.42578125" style="26" customWidth="1"/>
    <col min="15023" max="15023" width="17.140625" style="26" customWidth="1"/>
    <col min="15024" max="15024" width="18" style="26" customWidth="1"/>
    <col min="15025" max="15025" width="16.28515625" style="26" customWidth="1"/>
    <col min="15026" max="15026" width="15.85546875" style="26" customWidth="1"/>
    <col min="15027" max="15027" width="21.7109375" style="26" customWidth="1"/>
    <col min="15028" max="15028" width="15" style="26" customWidth="1"/>
    <col min="15029" max="15029" width="14.7109375" style="26" customWidth="1"/>
    <col min="15030" max="15257" width="7.28515625" style="26"/>
    <col min="15258" max="15258" width="11.140625" style="26" customWidth="1"/>
    <col min="15259" max="15259" width="52.42578125" style="26" customWidth="1"/>
    <col min="15260" max="15261" width="19.140625" style="26" customWidth="1"/>
    <col min="15262" max="15262" width="15.140625" style="26" customWidth="1"/>
    <col min="15263" max="15263" width="15.28515625" style="26" customWidth="1"/>
    <col min="15264" max="15264" width="14.42578125" style="26" customWidth="1"/>
    <col min="15265" max="15265" width="12.7109375" style="26" bestFit="1" customWidth="1"/>
    <col min="15266" max="15266" width="14.7109375" style="26" customWidth="1"/>
    <col min="15267" max="15267" width="15.140625" style="26" customWidth="1"/>
    <col min="15268" max="15268" width="15.7109375" style="26" customWidth="1"/>
    <col min="15269" max="15269" width="16" style="26" customWidth="1"/>
    <col min="15270" max="15270" width="13.7109375" style="26" customWidth="1"/>
    <col min="15271" max="15271" width="16" style="26" customWidth="1"/>
    <col min="15272" max="15272" width="15.42578125" style="26" customWidth="1"/>
    <col min="15273" max="15273" width="14" style="26" customWidth="1"/>
    <col min="15274" max="15274" width="14.5703125" style="26" customWidth="1"/>
    <col min="15275" max="15275" width="14.7109375" style="26" customWidth="1"/>
    <col min="15276" max="15276" width="13.28515625" style="26" customWidth="1"/>
    <col min="15277" max="15277" width="16.7109375" style="26" customWidth="1"/>
    <col min="15278" max="15278" width="16.42578125" style="26" customWidth="1"/>
    <col min="15279" max="15279" width="17.140625" style="26" customWidth="1"/>
    <col min="15280" max="15280" width="18" style="26" customWidth="1"/>
    <col min="15281" max="15281" width="16.28515625" style="26" customWidth="1"/>
    <col min="15282" max="15282" width="15.85546875" style="26" customWidth="1"/>
    <col min="15283" max="15283" width="21.7109375" style="26" customWidth="1"/>
    <col min="15284" max="15284" width="15" style="26" customWidth="1"/>
    <col min="15285" max="15285" width="14.7109375" style="26" customWidth="1"/>
    <col min="15286" max="15513" width="7.28515625" style="26"/>
    <col min="15514" max="15514" width="11.140625" style="26" customWidth="1"/>
    <col min="15515" max="15515" width="52.42578125" style="26" customWidth="1"/>
    <col min="15516" max="15517" width="19.140625" style="26" customWidth="1"/>
    <col min="15518" max="15518" width="15.140625" style="26" customWidth="1"/>
    <col min="15519" max="15519" width="15.28515625" style="26" customWidth="1"/>
    <col min="15520" max="15520" width="14.42578125" style="26" customWidth="1"/>
    <col min="15521" max="15521" width="12.7109375" style="26" bestFit="1" customWidth="1"/>
    <col min="15522" max="15522" width="14.7109375" style="26" customWidth="1"/>
    <col min="15523" max="15523" width="15.140625" style="26" customWidth="1"/>
    <col min="15524" max="15524" width="15.7109375" style="26" customWidth="1"/>
    <col min="15525" max="15525" width="16" style="26" customWidth="1"/>
    <col min="15526" max="15526" width="13.7109375" style="26" customWidth="1"/>
    <col min="15527" max="15527" width="16" style="26" customWidth="1"/>
    <col min="15528" max="15528" width="15.42578125" style="26" customWidth="1"/>
    <col min="15529" max="15529" width="14" style="26" customWidth="1"/>
    <col min="15530" max="15530" width="14.5703125" style="26" customWidth="1"/>
    <col min="15531" max="15531" width="14.7109375" style="26" customWidth="1"/>
    <col min="15532" max="15532" width="13.28515625" style="26" customWidth="1"/>
    <col min="15533" max="15533" width="16.7109375" style="26" customWidth="1"/>
    <col min="15534" max="15534" width="16.42578125" style="26" customWidth="1"/>
    <col min="15535" max="15535" width="17.140625" style="26" customWidth="1"/>
    <col min="15536" max="15536" width="18" style="26" customWidth="1"/>
    <col min="15537" max="15537" width="16.28515625" style="26" customWidth="1"/>
    <col min="15538" max="15538" width="15.85546875" style="26" customWidth="1"/>
    <col min="15539" max="15539" width="21.7109375" style="26" customWidth="1"/>
    <col min="15540" max="15540" width="15" style="26" customWidth="1"/>
    <col min="15541" max="15541" width="14.7109375" style="26" customWidth="1"/>
    <col min="15542" max="15769" width="7.28515625" style="26"/>
    <col min="15770" max="15770" width="11.140625" style="26" customWidth="1"/>
    <col min="15771" max="15771" width="52.42578125" style="26" customWidth="1"/>
    <col min="15772" max="15773" width="19.140625" style="26" customWidth="1"/>
    <col min="15774" max="15774" width="15.140625" style="26" customWidth="1"/>
    <col min="15775" max="15775" width="15.28515625" style="26" customWidth="1"/>
    <col min="15776" max="15776" width="14.42578125" style="26" customWidth="1"/>
    <col min="15777" max="15777" width="12.7109375" style="26" bestFit="1" customWidth="1"/>
    <col min="15778" max="15778" width="14.7109375" style="26" customWidth="1"/>
    <col min="15779" max="15779" width="15.140625" style="26" customWidth="1"/>
    <col min="15780" max="15780" width="15.7109375" style="26" customWidth="1"/>
    <col min="15781" max="15781" width="16" style="26" customWidth="1"/>
    <col min="15782" max="15782" width="13.7109375" style="26" customWidth="1"/>
    <col min="15783" max="15783" width="16" style="26" customWidth="1"/>
    <col min="15784" max="15784" width="15.42578125" style="26" customWidth="1"/>
    <col min="15785" max="15785" width="14" style="26" customWidth="1"/>
    <col min="15786" max="15786" width="14.5703125" style="26" customWidth="1"/>
    <col min="15787" max="15787" width="14.7109375" style="26" customWidth="1"/>
    <col min="15788" max="15788" width="13.28515625" style="26" customWidth="1"/>
    <col min="15789" max="15789" width="16.7109375" style="26" customWidth="1"/>
    <col min="15790" max="15790" width="16.42578125" style="26" customWidth="1"/>
    <col min="15791" max="15791" width="17.140625" style="26" customWidth="1"/>
    <col min="15792" max="15792" width="18" style="26" customWidth="1"/>
    <col min="15793" max="15793" width="16.28515625" style="26" customWidth="1"/>
    <col min="15794" max="15794" width="15.85546875" style="26" customWidth="1"/>
    <col min="15795" max="15795" width="21.7109375" style="26" customWidth="1"/>
    <col min="15796" max="15796" width="15" style="26" customWidth="1"/>
    <col min="15797" max="15797" width="14.7109375" style="26" customWidth="1"/>
    <col min="15798" max="16025" width="7.28515625" style="26"/>
    <col min="16026" max="16026" width="11.140625" style="26" customWidth="1"/>
    <col min="16027" max="16027" width="52.42578125" style="26" customWidth="1"/>
    <col min="16028" max="16029" width="19.140625" style="26" customWidth="1"/>
    <col min="16030" max="16030" width="15.140625" style="26" customWidth="1"/>
    <col min="16031" max="16031" width="15.28515625" style="26" customWidth="1"/>
    <col min="16032" max="16032" width="14.42578125" style="26" customWidth="1"/>
    <col min="16033" max="16033" width="12.7109375" style="26" bestFit="1" customWidth="1"/>
    <col min="16034" max="16034" width="14.7109375" style="26" customWidth="1"/>
    <col min="16035" max="16035" width="15.140625" style="26" customWidth="1"/>
    <col min="16036" max="16036" width="15.7109375" style="26" customWidth="1"/>
    <col min="16037" max="16037" width="16" style="26" customWidth="1"/>
    <col min="16038" max="16038" width="13.7109375" style="26" customWidth="1"/>
    <col min="16039" max="16039" width="16" style="26" customWidth="1"/>
    <col min="16040" max="16040" width="15.42578125" style="26" customWidth="1"/>
    <col min="16041" max="16041" width="14" style="26" customWidth="1"/>
    <col min="16042" max="16042" width="14.5703125" style="26" customWidth="1"/>
    <col min="16043" max="16043" width="14.7109375" style="26" customWidth="1"/>
    <col min="16044" max="16044" width="13.28515625" style="26" customWidth="1"/>
    <col min="16045" max="16045" width="16.7109375" style="26" customWidth="1"/>
    <col min="16046" max="16046" width="16.42578125" style="26" customWidth="1"/>
    <col min="16047" max="16047" width="17.140625" style="26" customWidth="1"/>
    <col min="16048" max="16048" width="18" style="26" customWidth="1"/>
    <col min="16049" max="16049" width="16.28515625" style="26" customWidth="1"/>
    <col min="16050" max="16050" width="15.85546875" style="26" customWidth="1"/>
    <col min="16051" max="16051" width="21.7109375" style="26" customWidth="1"/>
    <col min="16052" max="16052" width="15" style="26" customWidth="1"/>
    <col min="16053" max="16053" width="14.7109375" style="26" customWidth="1"/>
    <col min="16054" max="16384" width="7.28515625" style="26"/>
  </cols>
  <sheetData>
    <row r="1" spans="1:30" ht="33.75" x14ac:dyDescent="0.5">
      <c r="A1" s="54"/>
      <c r="B1" s="54"/>
      <c r="C1" s="54"/>
      <c r="D1" s="54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Z1" s="96" t="s">
        <v>96</v>
      </c>
      <c r="AA1" s="96"/>
      <c r="AB1" s="96"/>
      <c r="AC1" s="96"/>
      <c r="AD1" s="96"/>
    </row>
    <row r="2" spans="1:30" ht="33.75" x14ac:dyDescent="0.5">
      <c r="A2" s="54"/>
      <c r="B2" s="54"/>
      <c r="C2" s="54"/>
      <c r="D2" s="54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Z2" s="96" t="s">
        <v>51</v>
      </c>
      <c r="AA2" s="96"/>
      <c r="AB2" s="96"/>
      <c r="AC2" s="96"/>
      <c r="AD2" s="96"/>
    </row>
    <row r="3" spans="1:30" ht="33.75" x14ac:dyDescent="0.5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Z3" s="54"/>
      <c r="AA3" s="54"/>
      <c r="AB3" s="54"/>
      <c r="AC3" s="54"/>
      <c r="AD3" s="54"/>
    </row>
    <row r="4" spans="1:30" x14ac:dyDescent="0.45">
      <c r="A4" s="47" t="s">
        <v>52</v>
      </c>
      <c r="B4" s="55"/>
      <c r="C4" s="23"/>
      <c r="D4" s="23"/>
      <c r="E4" s="23"/>
      <c r="F4" s="7"/>
      <c r="G4" s="38"/>
      <c r="H4" s="38"/>
      <c r="I4" s="38"/>
      <c r="J4" s="38"/>
      <c r="K4" s="38"/>
      <c r="L4" s="223"/>
      <c r="M4" s="223"/>
      <c r="N4" s="223"/>
      <c r="O4" s="223"/>
      <c r="P4" s="223"/>
      <c r="Z4" s="223" t="s">
        <v>53</v>
      </c>
      <c r="AA4" s="223"/>
      <c r="AB4" s="223"/>
      <c r="AC4" s="223"/>
      <c r="AD4" s="223"/>
    </row>
    <row r="5" spans="1:30" x14ac:dyDescent="0.45">
      <c r="A5" s="47" t="s">
        <v>54</v>
      </c>
      <c r="B5" s="55"/>
      <c r="C5" s="23"/>
      <c r="D5" s="23"/>
      <c r="E5" s="23"/>
      <c r="F5" s="7"/>
      <c r="G5" s="38"/>
      <c r="H5" s="38"/>
      <c r="I5" s="38"/>
      <c r="J5" s="38"/>
      <c r="K5" s="38"/>
      <c r="L5" s="223"/>
      <c r="M5" s="223"/>
      <c r="N5" s="223"/>
      <c r="O5" s="223"/>
      <c r="P5" s="223"/>
      <c r="Z5" s="223" t="s">
        <v>64</v>
      </c>
      <c r="AA5" s="223"/>
      <c r="AB5" s="223"/>
      <c r="AC5" s="223"/>
      <c r="AD5" s="223"/>
    </row>
    <row r="6" spans="1:30" x14ac:dyDescent="0.35">
      <c r="A6" s="47" t="s">
        <v>54</v>
      </c>
      <c r="B6" s="55"/>
      <c r="C6" s="23"/>
      <c r="D6" s="23"/>
      <c r="E6" s="46"/>
      <c r="F6" s="46"/>
      <c r="G6" s="46"/>
      <c r="H6" s="46"/>
      <c r="I6" s="46"/>
      <c r="J6" s="46"/>
      <c r="K6" s="46"/>
      <c r="L6" s="223"/>
      <c r="M6" s="223"/>
      <c r="N6" s="223"/>
      <c r="O6" s="223"/>
      <c r="P6" s="223"/>
      <c r="Z6" s="223" t="s">
        <v>55</v>
      </c>
      <c r="AA6" s="223"/>
      <c r="AB6" s="223"/>
      <c r="AC6" s="223"/>
      <c r="AD6" s="223"/>
    </row>
    <row r="7" spans="1:30" x14ac:dyDescent="0.35">
      <c r="A7" s="47" t="s">
        <v>56</v>
      </c>
      <c r="B7" s="55"/>
      <c r="C7" s="23"/>
      <c r="D7" s="23"/>
      <c r="E7" s="46"/>
      <c r="F7" s="46"/>
      <c r="G7" s="46"/>
      <c r="H7" s="46"/>
      <c r="I7" s="46"/>
      <c r="J7" s="46"/>
      <c r="K7" s="46"/>
      <c r="M7" s="46"/>
      <c r="N7" s="46"/>
      <c r="O7" s="46"/>
      <c r="P7" s="46"/>
      <c r="Z7" s="23"/>
      <c r="AA7" s="96"/>
      <c r="AB7" s="96"/>
      <c r="AC7" s="96"/>
      <c r="AD7" s="96"/>
    </row>
    <row r="8" spans="1:30" x14ac:dyDescent="0.35">
      <c r="A8" s="47" t="s">
        <v>57</v>
      </c>
      <c r="B8" s="55"/>
      <c r="C8" s="23"/>
      <c r="D8" s="23"/>
      <c r="E8" s="46"/>
      <c r="F8" s="46"/>
      <c r="G8" s="46"/>
      <c r="H8" s="46"/>
      <c r="I8" s="46"/>
      <c r="J8" s="46"/>
      <c r="K8" s="46"/>
      <c r="M8" s="46"/>
      <c r="N8" s="46"/>
      <c r="O8" s="46"/>
      <c r="P8" s="46"/>
      <c r="Z8" s="23"/>
      <c r="AA8" s="96"/>
      <c r="AB8" s="96"/>
      <c r="AC8" s="96"/>
      <c r="AD8" s="96"/>
    </row>
    <row r="9" spans="1:30" x14ac:dyDescent="0.35">
      <c r="A9" s="47" t="s">
        <v>54</v>
      </c>
      <c r="B9" s="55"/>
      <c r="C9" s="23"/>
      <c r="D9" s="23"/>
      <c r="E9" s="46"/>
      <c r="F9" s="46"/>
      <c r="G9" s="46"/>
      <c r="H9" s="46"/>
      <c r="I9" s="46"/>
      <c r="J9" s="46"/>
      <c r="K9" s="46"/>
      <c r="L9" s="223"/>
      <c r="M9" s="223"/>
      <c r="N9" s="223"/>
      <c r="O9" s="223"/>
      <c r="P9" s="223"/>
      <c r="Z9" s="223" t="s">
        <v>135</v>
      </c>
      <c r="AA9" s="223"/>
      <c r="AB9" s="223"/>
      <c r="AC9" s="223"/>
      <c r="AD9" s="223"/>
    </row>
    <row r="10" spans="1:30" x14ac:dyDescent="0.35">
      <c r="A10" s="47" t="s">
        <v>58</v>
      </c>
      <c r="B10" s="55"/>
      <c r="C10" s="23"/>
      <c r="D10" s="23"/>
      <c r="E10" s="46"/>
      <c r="F10" s="46"/>
      <c r="G10" s="46"/>
      <c r="H10" s="46"/>
      <c r="I10" s="46"/>
      <c r="J10" s="46"/>
      <c r="K10" s="46"/>
      <c r="L10" s="223"/>
      <c r="M10" s="223"/>
      <c r="N10" s="223"/>
      <c r="O10" s="223"/>
      <c r="P10" s="223"/>
      <c r="Z10" s="223" t="s">
        <v>58</v>
      </c>
      <c r="AA10" s="223"/>
      <c r="AB10" s="223"/>
      <c r="AC10" s="223"/>
      <c r="AD10" s="223"/>
    </row>
    <row r="11" spans="1:30" x14ac:dyDescent="0.45">
      <c r="A11" s="47" t="s">
        <v>59</v>
      </c>
      <c r="B11" s="55"/>
      <c r="C11" s="23"/>
      <c r="D11" s="23"/>
      <c r="E11" s="47"/>
      <c r="F11" s="7"/>
      <c r="G11" s="38"/>
      <c r="H11" s="38"/>
      <c r="I11" s="38"/>
      <c r="J11" s="38"/>
      <c r="K11" s="38"/>
      <c r="L11" s="224"/>
      <c r="M11" s="224"/>
      <c r="N11" s="224"/>
      <c r="O11" s="224"/>
      <c r="P11" s="224"/>
      <c r="Z11" s="224" t="s">
        <v>59</v>
      </c>
      <c r="AA11" s="224"/>
      <c r="AB11" s="224"/>
      <c r="AC11" s="224"/>
      <c r="AD11" s="224"/>
    </row>
    <row r="12" spans="1:30" x14ac:dyDescent="0.45">
      <c r="A12" s="47"/>
      <c r="B12" s="55"/>
      <c r="C12" s="23"/>
      <c r="D12" s="23"/>
      <c r="E12" s="23"/>
      <c r="F12" s="7"/>
      <c r="G12" s="38"/>
      <c r="H12" s="38"/>
      <c r="I12" s="38"/>
      <c r="J12" s="38"/>
      <c r="K12" s="38"/>
      <c r="L12" s="38"/>
      <c r="M12" s="38"/>
      <c r="N12" s="38"/>
      <c r="O12" s="38"/>
      <c r="P12" s="38"/>
    </row>
    <row r="13" spans="1:30" x14ac:dyDescent="0.35">
      <c r="A13" s="247" t="s">
        <v>60</v>
      </c>
      <c r="B13" s="247"/>
      <c r="C13" s="247"/>
      <c r="D13" s="247"/>
      <c r="E13" s="247"/>
      <c r="F13" s="247"/>
      <c r="G13" s="247"/>
      <c r="H13" s="247"/>
      <c r="I13" s="247"/>
      <c r="J13" s="247"/>
      <c r="K13" s="247"/>
      <c r="L13" s="247"/>
      <c r="M13" s="247"/>
      <c r="N13" s="247"/>
      <c r="O13" s="247"/>
      <c r="P13" s="247"/>
      <c r="Q13" s="247"/>
      <c r="R13" s="247"/>
      <c r="S13" s="247"/>
      <c r="T13" s="247"/>
      <c r="U13" s="247"/>
      <c r="V13" s="247"/>
      <c r="W13" s="247"/>
      <c r="X13" s="247"/>
      <c r="Y13" s="247"/>
      <c r="Z13" s="247"/>
      <c r="AA13" s="247"/>
      <c r="AB13" s="247"/>
      <c r="AC13" s="247"/>
      <c r="AD13" s="247"/>
    </row>
    <row r="14" spans="1:30" x14ac:dyDescent="0.45">
      <c r="A14" s="250" t="s">
        <v>97</v>
      </c>
      <c r="B14" s="250"/>
      <c r="C14" s="250"/>
      <c r="D14" s="250"/>
      <c r="E14" s="250"/>
      <c r="F14" s="250"/>
      <c r="G14" s="250"/>
      <c r="H14" s="250"/>
      <c r="I14" s="250"/>
      <c r="J14" s="250"/>
      <c r="K14" s="250"/>
      <c r="L14" s="250"/>
      <c r="M14" s="250"/>
      <c r="N14" s="250"/>
      <c r="O14" s="250"/>
      <c r="P14" s="250"/>
      <c r="Q14" s="250"/>
      <c r="R14" s="250"/>
      <c r="S14" s="250"/>
      <c r="T14" s="250"/>
      <c r="U14" s="250"/>
      <c r="V14" s="250"/>
      <c r="W14" s="250"/>
      <c r="X14" s="250"/>
      <c r="Y14" s="250"/>
      <c r="Z14" s="250"/>
      <c r="AA14" s="250"/>
      <c r="AB14" s="250"/>
      <c r="AC14" s="250"/>
      <c r="AD14" s="250"/>
    </row>
    <row r="15" spans="1:30" x14ac:dyDescent="0.45">
      <c r="A15" s="250" t="s">
        <v>98</v>
      </c>
      <c r="B15" s="250"/>
      <c r="C15" s="250"/>
      <c r="D15" s="250"/>
      <c r="E15" s="250"/>
      <c r="F15" s="250"/>
      <c r="G15" s="250"/>
      <c r="H15" s="250"/>
      <c r="I15" s="250"/>
      <c r="J15" s="250"/>
      <c r="K15" s="250"/>
      <c r="L15" s="250"/>
      <c r="M15" s="250"/>
      <c r="N15" s="250"/>
      <c r="O15" s="250"/>
      <c r="P15" s="250"/>
      <c r="Q15" s="250"/>
      <c r="R15" s="250"/>
      <c r="S15" s="250"/>
      <c r="T15" s="250"/>
      <c r="U15" s="250"/>
      <c r="V15" s="250"/>
      <c r="W15" s="250"/>
      <c r="X15" s="250"/>
      <c r="Y15" s="250"/>
      <c r="Z15" s="250"/>
      <c r="AA15" s="250"/>
      <c r="AB15" s="250"/>
      <c r="AC15" s="250"/>
      <c r="AD15" s="250"/>
    </row>
    <row r="16" spans="1:30" x14ac:dyDescent="0.35">
      <c r="A16" s="247" t="s">
        <v>99</v>
      </c>
      <c r="B16" s="247"/>
      <c r="C16" s="247"/>
      <c r="D16" s="247"/>
      <c r="E16" s="247"/>
      <c r="F16" s="247"/>
      <c r="G16" s="247"/>
      <c r="H16" s="247"/>
      <c r="I16" s="247"/>
      <c r="J16" s="247"/>
      <c r="K16" s="247"/>
      <c r="L16" s="247"/>
      <c r="M16" s="247"/>
      <c r="N16" s="247"/>
      <c r="O16" s="247"/>
      <c r="P16" s="247"/>
      <c r="Q16" s="247"/>
      <c r="R16" s="247"/>
      <c r="S16" s="247"/>
      <c r="T16" s="247"/>
      <c r="U16" s="247"/>
      <c r="V16" s="247"/>
      <c r="W16" s="247"/>
      <c r="X16" s="247"/>
      <c r="Y16" s="247"/>
      <c r="Z16" s="247"/>
      <c r="AA16" s="247"/>
      <c r="AB16" s="247"/>
      <c r="AC16" s="247"/>
      <c r="AD16" s="247"/>
    </row>
    <row r="17" spans="1:30" s="5" customFormat="1" x14ac:dyDescent="0.45">
      <c r="A17" s="1" t="s">
        <v>106</v>
      </c>
      <c r="B17" s="2"/>
      <c r="C17" s="146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192"/>
    </row>
    <row r="18" spans="1:30" s="5" customFormat="1" x14ac:dyDescent="0.45">
      <c r="A18" s="6" t="s">
        <v>0</v>
      </c>
      <c r="B18" s="2"/>
      <c r="C18" s="146"/>
      <c r="D18" s="3"/>
      <c r="E18" s="3"/>
      <c r="F18" s="3"/>
      <c r="G18" s="3"/>
      <c r="H18" s="3"/>
      <c r="I18" s="3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193"/>
    </row>
    <row r="19" spans="1:30" s="5" customFormat="1" x14ac:dyDescent="0.45">
      <c r="A19" s="6" t="s">
        <v>67</v>
      </c>
      <c r="B19" s="2"/>
      <c r="C19" s="146"/>
      <c r="D19" s="3"/>
      <c r="E19" s="3"/>
      <c r="F19" s="3"/>
      <c r="G19" s="3"/>
      <c r="H19" s="3"/>
      <c r="I19" s="3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193"/>
    </row>
    <row r="20" spans="1:30" s="5" customFormat="1" ht="32.450000000000003" customHeight="1" x14ac:dyDescent="0.35">
      <c r="A20" s="249" t="s">
        <v>2</v>
      </c>
      <c r="B20" s="249" t="s">
        <v>3</v>
      </c>
      <c r="C20" s="249"/>
      <c r="D20" s="251" t="s">
        <v>4</v>
      </c>
      <c r="E20" s="251"/>
      <c r="F20" s="251" t="s">
        <v>5</v>
      </c>
      <c r="G20" s="251"/>
      <c r="H20" s="251" t="s">
        <v>6</v>
      </c>
      <c r="I20" s="251"/>
      <c r="J20" s="251" t="s">
        <v>7</v>
      </c>
      <c r="K20" s="251"/>
      <c r="L20" s="254" t="s">
        <v>8</v>
      </c>
      <c r="M20" s="254"/>
      <c r="N20" s="254"/>
      <c r="O20" s="254"/>
      <c r="P20" s="254"/>
      <c r="Q20" s="254"/>
      <c r="R20" s="254"/>
      <c r="S20" s="254"/>
      <c r="T20" s="254" t="s">
        <v>9</v>
      </c>
      <c r="U20" s="254"/>
      <c r="V20" s="254"/>
      <c r="W20" s="254"/>
      <c r="X20" s="254"/>
      <c r="Y20" s="254"/>
      <c r="Z20" s="254"/>
      <c r="AA20" s="254"/>
      <c r="AB20" s="254"/>
      <c r="AC20" s="254"/>
      <c r="AD20" s="231" t="s">
        <v>10</v>
      </c>
    </row>
    <row r="21" spans="1:30" s="5" customFormat="1" ht="32.450000000000003" customHeight="1" x14ac:dyDescent="0.35">
      <c r="A21" s="249"/>
      <c r="B21" s="249" t="s">
        <v>164</v>
      </c>
      <c r="C21" s="228" t="s">
        <v>11</v>
      </c>
      <c r="D21" s="249" t="s">
        <v>164</v>
      </c>
      <c r="E21" s="249" t="s">
        <v>11</v>
      </c>
      <c r="F21" s="249" t="s">
        <v>164</v>
      </c>
      <c r="G21" s="249" t="s">
        <v>11</v>
      </c>
      <c r="H21" s="249" t="s">
        <v>164</v>
      </c>
      <c r="I21" s="249" t="s">
        <v>11</v>
      </c>
      <c r="J21" s="249" t="s">
        <v>164</v>
      </c>
      <c r="K21" s="249" t="s">
        <v>11</v>
      </c>
      <c r="L21" s="254" t="s">
        <v>12</v>
      </c>
      <c r="M21" s="254"/>
      <c r="N21" s="254" t="s">
        <v>13</v>
      </c>
      <c r="O21" s="254"/>
      <c r="P21" s="249" t="s">
        <v>14</v>
      </c>
      <c r="Q21" s="249"/>
      <c r="R21" s="249" t="s">
        <v>15</v>
      </c>
      <c r="S21" s="249"/>
      <c r="T21" s="249" t="s">
        <v>16</v>
      </c>
      <c r="U21" s="249"/>
      <c r="V21" s="249" t="s">
        <v>17</v>
      </c>
      <c r="W21" s="249"/>
      <c r="X21" s="249" t="s">
        <v>18</v>
      </c>
      <c r="Y21" s="249"/>
      <c r="Z21" s="249" t="s">
        <v>19</v>
      </c>
      <c r="AA21" s="249"/>
      <c r="AB21" s="249" t="s">
        <v>20</v>
      </c>
      <c r="AC21" s="249"/>
      <c r="AD21" s="231"/>
    </row>
    <row r="22" spans="1:30" s="12" customFormat="1" ht="75.75" customHeight="1" x14ac:dyDescent="0.4">
      <c r="A22" s="249"/>
      <c r="B22" s="249"/>
      <c r="C22" s="228"/>
      <c r="D22" s="249"/>
      <c r="E22" s="249"/>
      <c r="F22" s="249"/>
      <c r="G22" s="249"/>
      <c r="H22" s="249"/>
      <c r="I22" s="249"/>
      <c r="J22" s="249"/>
      <c r="K22" s="249"/>
      <c r="L22" s="93" t="s">
        <v>164</v>
      </c>
      <c r="M22" s="93" t="s">
        <v>11</v>
      </c>
      <c r="N22" s="93" t="s">
        <v>164</v>
      </c>
      <c r="O22" s="93" t="s">
        <v>11</v>
      </c>
      <c r="P22" s="93" t="s">
        <v>164</v>
      </c>
      <c r="Q22" s="93" t="s">
        <v>11</v>
      </c>
      <c r="R22" s="93" t="s">
        <v>164</v>
      </c>
      <c r="S22" s="93" t="s">
        <v>11</v>
      </c>
      <c r="T22" s="93" t="s">
        <v>164</v>
      </c>
      <c r="U22" s="93" t="s">
        <v>11</v>
      </c>
      <c r="V22" s="93" t="s">
        <v>164</v>
      </c>
      <c r="W22" s="93" t="s">
        <v>11</v>
      </c>
      <c r="X22" s="93" t="s">
        <v>164</v>
      </c>
      <c r="Y22" s="93" t="s">
        <v>11</v>
      </c>
      <c r="Z22" s="93" t="s">
        <v>164</v>
      </c>
      <c r="AA22" s="93" t="s">
        <v>11</v>
      </c>
      <c r="AB22" s="93" t="s">
        <v>164</v>
      </c>
      <c r="AC22" s="93" t="s">
        <v>11</v>
      </c>
      <c r="AD22" s="231"/>
    </row>
    <row r="23" spans="1:30" s="12" customFormat="1" ht="75.75" customHeight="1" x14ac:dyDescent="0.4">
      <c r="A23" s="13" t="s">
        <v>165</v>
      </c>
      <c r="B23" s="78" t="s">
        <v>95</v>
      </c>
      <c r="C23" s="78" t="s">
        <v>95</v>
      </c>
      <c r="D23" s="79">
        <v>2.3199999999999998</v>
      </c>
      <c r="E23" s="79">
        <v>2.3199999999999998</v>
      </c>
      <c r="F23" s="79">
        <v>6.2</v>
      </c>
      <c r="G23" s="79">
        <v>6.2</v>
      </c>
      <c r="H23" s="79">
        <v>24.49</v>
      </c>
      <c r="I23" s="79">
        <v>24.49</v>
      </c>
      <c r="J23" s="81">
        <v>168.95</v>
      </c>
      <c r="K23" s="81">
        <v>168.95</v>
      </c>
      <c r="L23" s="81">
        <v>0</v>
      </c>
      <c r="M23" s="81">
        <v>0</v>
      </c>
      <c r="N23" s="81">
        <v>0.02</v>
      </c>
      <c r="O23" s="81">
        <v>0.02</v>
      </c>
      <c r="P23" s="81">
        <v>0.02</v>
      </c>
      <c r="Q23" s="81">
        <v>0.02</v>
      </c>
      <c r="R23" s="81">
        <v>20</v>
      </c>
      <c r="S23" s="81">
        <v>20</v>
      </c>
      <c r="T23" s="81">
        <v>16.399999999999999</v>
      </c>
      <c r="U23" s="81">
        <v>16.399999999999999</v>
      </c>
      <c r="V23" s="81">
        <v>50.6</v>
      </c>
      <c r="W23" s="81">
        <v>50.6</v>
      </c>
      <c r="X23" s="81">
        <v>16.399999999999999</v>
      </c>
      <c r="Y23" s="81">
        <v>16.399999999999999</v>
      </c>
      <c r="Z23" s="81">
        <v>0.34</v>
      </c>
      <c r="AA23" s="81">
        <v>0.34</v>
      </c>
      <c r="AB23" s="81">
        <v>4.5</v>
      </c>
      <c r="AC23" s="81">
        <v>4.5</v>
      </c>
      <c r="AD23" s="78">
        <v>302</v>
      </c>
    </row>
    <row r="24" spans="1:30" s="5" customFormat="1" ht="75.75" customHeight="1" x14ac:dyDescent="0.35">
      <c r="A24" s="13" t="s">
        <v>69</v>
      </c>
      <c r="B24" s="78">
        <v>18</v>
      </c>
      <c r="C24" s="158">
        <v>18</v>
      </c>
      <c r="D24" s="79">
        <v>1.35</v>
      </c>
      <c r="E24" s="79">
        <v>1.35</v>
      </c>
      <c r="F24" s="79">
        <v>0.52</v>
      </c>
      <c r="G24" s="79">
        <v>0.52</v>
      </c>
      <c r="H24" s="79">
        <v>9.25</v>
      </c>
      <c r="I24" s="79">
        <v>9.25</v>
      </c>
      <c r="J24" s="79">
        <v>47.4</v>
      </c>
      <c r="K24" s="79">
        <v>47.4</v>
      </c>
      <c r="L24" s="79">
        <v>0</v>
      </c>
      <c r="M24" s="79">
        <f t="shared" ref="M24:O24" si="0">L24</f>
        <v>0</v>
      </c>
      <c r="N24" s="79">
        <v>0.02</v>
      </c>
      <c r="O24" s="79">
        <f t="shared" si="0"/>
        <v>0.02</v>
      </c>
      <c r="P24" s="79">
        <v>0</v>
      </c>
      <c r="Q24" s="79">
        <f t="shared" ref="Q24" si="1">P24</f>
        <v>0</v>
      </c>
      <c r="R24" s="79">
        <v>0</v>
      </c>
      <c r="S24" s="79">
        <f t="shared" ref="S24" si="2">R24</f>
        <v>0</v>
      </c>
      <c r="T24" s="79">
        <v>5.94</v>
      </c>
      <c r="U24" s="79">
        <f t="shared" ref="U24" si="3">T24</f>
        <v>5.94</v>
      </c>
      <c r="V24" s="79">
        <v>5.94</v>
      </c>
      <c r="W24" s="79">
        <f t="shared" ref="W24" si="4">V24</f>
        <v>5.94</v>
      </c>
      <c r="X24" s="79">
        <v>10.44</v>
      </c>
      <c r="Y24" s="79">
        <f t="shared" ref="Y24" si="5">X24</f>
        <v>10.44</v>
      </c>
      <c r="Z24" s="79">
        <v>0.8</v>
      </c>
      <c r="AA24" s="79">
        <f t="shared" ref="AA24" si="6">Z24</f>
        <v>0.8</v>
      </c>
      <c r="AB24" s="79">
        <v>0</v>
      </c>
      <c r="AC24" s="79">
        <f t="shared" ref="AC24" si="7">AB24</f>
        <v>0</v>
      </c>
      <c r="AD24" s="78" t="s">
        <v>26</v>
      </c>
    </row>
    <row r="25" spans="1:30" s="5" customFormat="1" x14ac:dyDescent="0.35">
      <c r="A25" s="80" t="s">
        <v>23</v>
      </c>
      <c r="B25" s="78">
        <v>200</v>
      </c>
      <c r="C25" s="78">
        <f t="shared" ref="C25" si="8">B25</f>
        <v>200</v>
      </c>
      <c r="D25" s="79">
        <v>0.2</v>
      </c>
      <c r="E25" s="79">
        <v>0.2</v>
      </c>
      <c r="F25" s="79">
        <v>0</v>
      </c>
      <c r="G25" s="79">
        <v>0</v>
      </c>
      <c r="H25" s="79">
        <v>15</v>
      </c>
      <c r="I25" s="79">
        <v>15</v>
      </c>
      <c r="J25" s="79">
        <v>58</v>
      </c>
      <c r="K25" s="79">
        <v>58</v>
      </c>
      <c r="L25" s="79">
        <v>0.02</v>
      </c>
      <c r="M25" s="79">
        <v>0.02</v>
      </c>
      <c r="N25" s="79">
        <v>0</v>
      </c>
      <c r="O25" s="79">
        <v>0</v>
      </c>
      <c r="P25" s="79">
        <v>0</v>
      </c>
      <c r="Q25" s="79">
        <v>0</v>
      </c>
      <c r="R25" s="79">
        <v>0</v>
      </c>
      <c r="S25" s="79">
        <v>0</v>
      </c>
      <c r="T25" s="79">
        <v>1.29</v>
      </c>
      <c r="U25" s="79">
        <v>1.29</v>
      </c>
      <c r="V25" s="79">
        <v>1.6</v>
      </c>
      <c r="W25" s="79">
        <v>1.6</v>
      </c>
      <c r="X25" s="79">
        <v>0.88</v>
      </c>
      <c r="Y25" s="79">
        <v>0.88</v>
      </c>
      <c r="Z25" s="79">
        <v>0.21</v>
      </c>
      <c r="AA25" s="79">
        <v>0.21</v>
      </c>
      <c r="AB25" s="79">
        <v>8.7100000000000009</v>
      </c>
      <c r="AC25" s="79">
        <v>8.7100000000000009</v>
      </c>
      <c r="AD25" s="78">
        <v>685</v>
      </c>
    </row>
    <row r="26" spans="1:30" s="5" customFormat="1" x14ac:dyDescent="0.35">
      <c r="A26" s="95" t="s">
        <v>27</v>
      </c>
      <c r="B26" s="78"/>
      <c r="C26" s="158"/>
      <c r="D26" s="79">
        <f>SUM(D23:D25)</f>
        <v>3.87</v>
      </c>
      <c r="E26" s="79">
        <f t="shared" ref="E26:AC26" si="9">SUM(E23:E25)</f>
        <v>3.87</v>
      </c>
      <c r="F26" s="79">
        <f t="shared" si="9"/>
        <v>6.7200000000000006</v>
      </c>
      <c r="G26" s="79">
        <f t="shared" si="9"/>
        <v>6.7200000000000006</v>
      </c>
      <c r="H26" s="79">
        <f t="shared" si="9"/>
        <v>48.739999999999995</v>
      </c>
      <c r="I26" s="79">
        <f t="shared" si="9"/>
        <v>48.739999999999995</v>
      </c>
      <c r="J26" s="79">
        <f t="shared" si="9"/>
        <v>274.35000000000002</v>
      </c>
      <c r="K26" s="79">
        <f t="shared" si="9"/>
        <v>274.35000000000002</v>
      </c>
      <c r="L26" s="79">
        <f t="shared" si="9"/>
        <v>0.02</v>
      </c>
      <c r="M26" s="79">
        <f t="shared" si="9"/>
        <v>0.02</v>
      </c>
      <c r="N26" s="79">
        <f t="shared" si="9"/>
        <v>0.04</v>
      </c>
      <c r="O26" s="79">
        <f t="shared" si="9"/>
        <v>0.04</v>
      </c>
      <c r="P26" s="79">
        <f t="shared" si="9"/>
        <v>0.02</v>
      </c>
      <c r="Q26" s="79">
        <f t="shared" si="9"/>
        <v>0.02</v>
      </c>
      <c r="R26" s="79">
        <f t="shared" si="9"/>
        <v>20</v>
      </c>
      <c r="S26" s="79">
        <f t="shared" si="9"/>
        <v>20</v>
      </c>
      <c r="T26" s="79">
        <f t="shared" si="9"/>
        <v>23.63</v>
      </c>
      <c r="U26" s="79">
        <f t="shared" si="9"/>
        <v>23.63</v>
      </c>
      <c r="V26" s="79">
        <f t="shared" si="9"/>
        <v>58.14</v>
      </c>
      <c r="W26" s="79">
        <f t="shared" si="9"/>
        <v>58.14</v>
      </c>
      <c r="X26" s="79">
        <f t="shared" si="9"/>
        <v>27.719999999999995</v>
      </c>
      <c r="Y26" s="79">
        <f t="shared" si="9"/>
        <v>27.719999999999995</v>
      </c>
      <c r="Z26" s="79">
        <f t="shared" si="9"/>
        <v>1.35</v>
      </c>
      <c r="AA26" s="79">
        <f t="shared" si="9"/>
        <v>1.35</v>
      </c>
      <c r="AB26" s="79">
        <f t="shared" si="9"/>
        <v>13.21</v>
      </c>
      <c r="AC26" s="79">
        <f t="shared" si="9"/>
        <v>13.21</v>
      </c>
      <c r="AD26" s="15"/>
    </row>
    <row r="27" spans="1:30" s="5" customFormat="1" x14ac:dyDescent="0.35">
      <c r="A27" s="8"/>
      <c r="B27" s="9"/>
      <c r="C27" s="151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94"/>
    </row>
    <row r="28" spans="1:30" s="5" customFormat="1" ht="32.450000000000003" customHeight="1" x14ac:dyDescent="0.35">
      <c r="A28" s="8"/>
      <c r="B28" s="9"/>
      <c r="C28" s="151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94"/>
    </row>
    <row r="29" spans="1:30" s="12" customFormat="1" ht="73.5" customHeight="1" x14ac:dyDescent="0.45">
      <c r="A29" s="6" t="s">
        <v>1</v>
      </c>
      <c r="B29" s="2"/>
      <c r="C29" s="146"/>
      <c r="D29" s="3"/>
      <c r="E29" s="3"/>
      <c r="F29" s="3"/>
      <c r="G29" s="3"/>
      <c r="H29" s="3"/>
      <c r="I29" s="3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192"/>
    </row>
    <row r="30" spans="1:30" s="12" customFormat="1" ht="73.5" customHeight="1" x14ac:dyDescent="0.4">
      <c r="A30" s="249" t="s">
        <v>2</v>
      </c>
      <c r="B30" s="249" t="s">
        <v>3</v>
      </c>
      <c r="C30" s="249"/>
      <c r="D30" s="251" t="s">
        <v>4</v>
      </c>
      <c r="E30" s="251"/>
      <c r="F30" s="251" t="s">
        <v>5</v>
      </c>
      <c r="G30" s="251"/>
      <c r="H30" s="251" t="s">
        <v>6</v>
      </c>
      <c r="I30" s="251"/>
      <c r="J30" s="251" t="s">
        <v>7</v>
      </c>
      <c r="K30" s="251"/>
      <c r="L30" s="258" t="s">
        <v>8</v>
      </c>
      <c r="M30" s="259"/>
      <c r="N30" s="259"/>
      <c r="O30" s="259"/>
      <c r="P30" s="259"/>
      <c r="Q30" s="259"/>
      <c r="R30" s="259"/>
      <c r="S30" s="260"/>
      <c r="T30" s="258" t="s">
        <v>9</v>
      </c>
      <c r="U30" s="259"/>
      <c r="V30" s="259"/>
      <c r="W30" s="259"/>
      <c r="X30" s="259"/>
      <c r="Y30" s="259"/>
      <c r="Z30" s="259"/>
      <c r="AA30" s="259"/>
      <c r="AB30" s="259"/>
      <c r="AC30" s="260"/>
      <c r="AD30" s="231" t="s">
        <v>10</v>
      </c>
    </row>
    <row r="31" spans="1:30" s="12" customFormat="1" ht="73.5" customHeight="1" x14ac:dyDescent="0.4">
      <c r="A31" s="249"/>
      <c r="B31" s="249" t="s">
        <v>164</v>
      </c>
      <c r="C31" s="228" t="s">
        <v>11</v>
      </c>
      <c r="D31" s="249" t="s">
        <v>164</v>
      </c>
      <c r="E31" s="249" t="s">
        <v>11</v>
      </c>
      <c r="F31" s="249" t="s">
        <v>164</v>
      </c>
      <c r="G31" s="249" t="s">
        <v>11</v>
      </c>
      <c r="H31" s="249" t="s">
        <v>164</v>
      </c>
      <c r="I31" s="249" t="s">
        <v>11</v>
      </c>
      <c r="J31" s="249" t="s">
        <v>164</v>
      </c>
      <c r="K31" s="249" t="s">
        <v>11</v>
      </c>
      <c r="L31" s="258" t="s">
        <v>12</v>
      </c>
      <c r="M31" s="260"/>
      <c r="N31" s="258" t="s">
        <v>13</v>
      </c>
      <c r="O31" s="260"/>
      <c r="P31" s="261" t="s">
        <v>14</v>
      </c>
      <c r="Q31" s="262"/>
      <c r="R31" s="261" t="s">
        <v>15</v>
      </c>
      <c r="S31" s="262"/>
      <c r="T31" s="261" t="s">
        <v>16</v>
      </c>
      <c r="U31" s="262"/>
      <c r="V31" s="261" t="s">
        <v>17</v>
      </c>
      <c r="W31" s="262"/>
      <c r="X31" s="261" t="s">
        <v>18</v>
      </c>
      <c r="Y31" s="262"/>
      <c r="Z31" s="261" t="s">
        <v>19</v>
      </c>
      <c r="AA31" s="262"/>
      <c r="AB31" s="261" t="s">
        <v>20</v>
      </c>
      <c r="AC31" s="262"/>
      <c r="AD31" s="231"/>
    </row>
    <row r="32" spans="1:30" s="5" customFormat="1" ht="73.5" customHeight="1" x14ac:dyDescent="0.35">
      <c r="A32" s="249"/>
      <c r="B32" s="249"/>
      <c r="C32" s="228"/>
      <c r="D32" s="249"/>
      <c r="E32" s="249"/>
      <c r="F32" s="249"/>
      <c r="G32" s="249"/>
      <c r="H32" s="249"/>
      <c r="I32" s="249"/>
      <c r="J32" s="249"/>
      <c r="K32" s="249"/>
      <c r="L32" s="93" t="s">
        <v>164</v>
      </c>
      <c r="M32" s="93" t="s">
        <v>11</v>
      </c>
      <c r="N32" s="93" t="s">
        <v>164</v>
      </c>
      <c r="O32" s="93" t="s">
        <v>11</v>
      </c>
      <c r="P32" s="93" t="s">
        <v>164</v>
      </c>
      <c r="Q32" s="93" t="s">
        <v>11</v>
      </c>
      <c r="R32" s="93" t="s">
        <v>164</v>
      </c>
      <c r="S32" s="93" t="s">
        <v>11</v>
      </c>
      <c r="T32" s="93" t="s">
        <v>164</v>
      </c>
      <c r="U32" s="93" t="s">
        <v>11</v>
      </c>
      <c r="V32" s="93" t="s">
        <v>164</v>
      </c>
      <c r="W32" s="93" t="s">
        <v>11</v>
      </c>
      <c r="X32" s="93" t="s">
        <v>164</v>
      </c>
      <c r="Y32" s="93" t="s">
        <v>11</v>
      </c>
      <c r="Z32" s="93" t="s">
        <v>164</v>
      </c>
      <c r="AA32" s="93" t="s">
        <v>11</v>
      </c>
      <c r="AB32" s="93" t="s">
        <v>164</v>
      </c>
      <c r="AC32" s="93" t="s">
        <v>11</v>
      </c>
      <c r="AD32" s="231"/>
    </row>
    <row r="33" spans="1:30" s="12" customFormat="1" ht="73.5" customHeight="1" x14ac:dyDescent="0.4">
      <c r="A33" s="13" t="s">
        <v>131</v>
      </c>
      <c r="B33" s="78">
        <v>50</v>
      </c>
      <c r="C33" s="158">
        <f>B33</f>
        <v>50</v>
      </c>
      <c r="D33" s="79">
        <v>0.7</v>
      </c>
      <c r="E33" s="79">
        <v>0.7</v>
      </c>
      <c r="F33" s="79">
        <v>2.5499999999999998</v>
      </c>
      <c r="G33" s="79">
        <v>2.5499999999999998</v>
      </c>
      <c r="H33" s="79">
        <v>4.45</v>
      </c>
      <c r="I33" s="79">
        <v>4.45</v>
      </c>
      <c r="J33" s="79">
        <v>44</v>
      </c>
      <c r="K33" s="79">
        <v>44</v>
      </c>
      <c r="L33" s="79">
        <v>8.1199999999999992</v>
      </c>
      <c r="M33" s="79">
        <v>8.1199999999999992</v>
      </c>
      <c r="N33" s="79">
        <v>0.01</v>
      </c>
      <c r="O33" s="79">
        <v>0.01</v>
      </c>
      <c r="P33" s="79">
        <v>0.01</v>
      </c>
      <c r="Q33" s="79">
        <v>0.01</v>
      </c>
      <c r="R33" s="79">
        <v>0</v>
      </c>
      <c r="S33" s="79">
        <v>0</v>
      </c>
      <c r="T33" s="79">
        <v>9.35</v>
      </c>
      <c r="U33" s="79">
        <v>9.35</v>
      </c>
      <c r="V33" s="79">
        <v>6.91</v>
      </c>
      <c r="W33" s="79">
        <v>6.91</v>
      </c>
      <c r="X33" s="79">
        <v>3.79</v>
      </c>
      <c r="Y33" s="79">
        <v>3.79</v>
      </c>
      <c r="Z33" s="79">
        <v>0.13</v>
      </c>
      <c r="AA33" s="79">
        <v>0.13</v>
      </c>
      <c r="AB33" s="79">
        <v>2.85</v>
      </c>
      <c r="AC33" s="79">
        <v>2.85</v>
      </c>
      <c r="AD33" s="78">
        <v>43</v>
      </c>
    </row>
    <row r="34" spans="1:30" s="56" customFormat="1" ht="73.5" customHeight="1" x14ac:dyDescent="0.25">
      <c r="A34" s="13" t="s">
        <v>168</v>
      </c>
      <c r="B34" s="78" t="s">
        <v>21</v>
      </c>
      <c r="C34" s="78" t="s">
        <v>167</v>
      </c>
      <c r="D34" s="79">
        <v>2.39</v>
      </c>
      <c r="E34" s="79">
        <v>2.99</v>
      </c>
      <c r="F34" s="79">
        <v>4.95</v>
      </c>
      <c r="G34" s="79">
        <v>5.85</v>
      </c>
      <c r="H34" s="79">
        <v>15.15</v>
      </c>
      <c r="I34" s="79">
        <v>20.170000000000002</v>
      </c>
      <c r="J34" s="79">
        <v>108</v>
      </c>
      <c r="K34" s="79">
        <v>135</v>
      </c>
      <c r="L34" s="79">
        <v>6.03</v>
      </c>
      <c r="M34" s="79">
        <f>L34/200*250</f>
        <v>7.5374999999999996</v>
      </c>
      <c r="N34" s="79">
        <v>0.08</v>
      </c>
      <c r="O34" s="79">
        <f>N34/200*250</f>
        <v>0.1</v>
      </c>
      <c r="P34" s="79">
        <v>0.05</v>
      </c>
      <c r="Q34" s="79">
        <f>P34/200*250</f>
        <v>6.25E-2</v>
      </c>
      <c r="R34" s="79">
        <v>0</v>
      </c>
      <c r="S34" s="79">
        <f>R34/200*250</f>
        <v>0</v>
      </c>
      <c r="T34" s="79">
        <v>52.9</v>
      </c>
      <c r="U34" s="79">
        <f>T34/200*250</f>
        <v>66.125</v>
      </c>
      <c r="V34" s="79">
        <v>57.56</v>
      </c>
      <c r="W34" s="79">
        <f>V34/200*250</f>
        <v>71.95</v>
      </c>
      <c r="X34" s="79">
        <v>20.72</v>
      </c>
      <c r="Y34" s="79">
        <f>X34/200*250</f>
        <v>25.9</v>
      </c>
      <c r="Z34" s="79">
        <v>0.78</v>
      </c>
      <c r="AA34" s="79">
        <f>Z34/200*250</f>
        <v>0.97500000000000009</v>
      </c>
      <c r="AB34" s="79">
        <v>387.6</v>
      </c>
      <c r="AC34" s="79">
        <f>AB34/200*250</f>
        <v>484.50000000000006</v>
      </c>
      <c r="AD34" s="78">
        <v>132</v>
      </c>
    </row>
    <row r="35" spans="1:30" s="5" customFormat="1" x14ac:dyDescent="0.35">
      <c r="A35" s="80" t="s">
        <v>110</v>
      </c>
      <c r="B35" s="78" t="s">
        <v>92</v>
      </c>
      <c r="C35" s="78" t="s">
        <v>92</v>
      </c>
      <c r="D35" s="79">
        <v>12.24</v>
      </c>
      <c r="E35" s="79">
        <v>12.24</v>
      </c>
      <c r="F35" s="79">
        <v>4.72</v>
      </c>
      <c r="G35" s="79">
        <v>4.72</v>
      </c>
      <c r="H35" s="79">
        <v>3.12</v>
      </c>
      <c r="I35" s="79">
        <v>3.12</v>
      </c>
      <c r="J35" s="79">
        <v>105.6</v>
      </c>
      <c r="K35" s="79">
        <v>105.6</v>
      </c>
      <c r="L35" s="79">
        <v>0.4</v>
      </c>
      <c r="M35" s="79">
        <v>0.4</v>
      </c>
      <c r="N35" s="79">
        <v>0.03</v>
      </c>
      <c r="O35" s="79">
        <v>0.03</v>
      </c>
      <c r="P35" s="79">
        <v>7.0000000000000007E-2</v>
      </c>
      <c r="Q35" s="79">
        <v>7.0000000000000007E-2</v>
      </c>
      <c r="R35" s="79">
        <v>10.67</v>
      </c>
      <c r="S35" s="79">
        <v>10.67</v>
      </c>
      <c r="T35" s="79">
        <v>19.47</v>
      </c>
      <c r="U35" s="79">
        <v>19.47</v>
      </c>
      <c r="V35" s="79">
        <v>121</v>
      </c>
      <c r="W35" s="79">
        <v>121</v>
      </c>
      <c r="X35" s="79">
        <v>196.67</v>
      </c>
      <c r="Y35" s="79">
        <v>196.67</v>
      </c>
      <c r="Z35" s="79">
        <v>0.77</v>
      </c>
      <c r="AA35" s="79">
        <v>0.77</v>
      </c>
      <c r="AB35" s="79">
        <v>1.69</v>
      </c>
      <c r="AC35" s="79">
        <v>1.69</v>
      </c>
      <c r="AD35" s="78">
        <v>433</v>
      </c>
    </row>
    <row r="36" spans="1:30" s="12" customFormat="1" x14ac:dyDescent="0.4">
      <c r="A36" s="80" t="s">
        <v>38</v>
      </c>
      <c r="B36" s="78">
        <v>150</v>
      </c>
      <c r="C36" s="158">
        <v>150</v>
      </c>
      <c r="D36" s="79">
        <v>5.25</v>
      </c>
      <c r="E36" s="79">
        <v>5.25</v>
      </c>
      <c r="F36" s="79">
        <v>6.15</v>
      </c>
      <c r="G36" s="79">
        <v>6.15</v>
      </c>
      <c r="H36" s="79">
        <v>35.25</v>
      </c>
      <c r="I36" s="79">
        <v>35.25</v>
      </c>
      <c r="J36" s="79">
        <v>220.5</v>
      </c>
      <c r="K36" s="79">
        <v>220.5</v>
      </c>
      <c r="L36" s="79">
        <v>0</v>
      </c>
      <c r="M36" s="79">
        <v>0</v>
      </c>
      <c r="N36" s="79">
        <v>0.98</v>
      </c>
      <c r="O36" s="79">
        <v>0.98</v>
      </c>
      <c r="P36" s="79">
        <v>0.06</v>
      </c>
      <c r="Q36" s="79">
        <v>0.06</v>
      </c>
      <c r="R36" s="79">
        <v>21</v>
      </c>
      <c r="S36" s="79">
        <v>21</v>
      </c>
      <c r="T36" s="79">
        <v>4.8600000000000003</v>
      </c>
      <c r="U36" s="79">
        <v>4.8600000000000003</v>
      </c>
      <c r="V36" s="79">
        <v>37.17</v>
      </c>
      <c r="W36" s="79">
        <v>37.17</v>
      </c>
      <c r="X36" s="79">
        <v>21.15</v>
      </c>
      <c r="Y36" s="79">
        <v>21.15</v>
      </c>
      <c r="Z36" s="79">
        <v>1.1100000000000001</v>
      </c>
      <c r="AA36" s="79">
        <v>1.1100000000000001</v>
      </c>
      <c r="AB36" s="79">
        <v>30.35</v>
      </c>
      <c r="AC36" s="79">
        <v>30.35</v>
      </c>
      <c r="AD36" s="78">
        <v>516</v>
      </c>
    </row>
    <row r="37" spans="1:30" s="5" customFormat="1" x14ac:dyDescent="0.35">
      <c r="A37" s="80" t="s">
        <v>23</v>
      </c>
      <c r="B37" s="78">
        <v>200</v>
      </c>
      <c r="C37" s="158">
        <f t="shared" ref="C37:C39" si="10">B37</f>
        <v>200</v>
      </c>
      <c r="D37" s="79">
        <v>0.2</v>
      </c>
      <c r="E37" s="79">
        <v>0.2</v>
      </c>
      <c r="F37" s="79">
        <v>0</v>
      </c>
      <c r="G37" s="79">
        <v>0</v>
      </c>
      <c r="H37" s="79">
        <v>15</v>
      </c>
      <c r="I37" s="79">
        <v>15</v>
      </c>
      <c r="J37" s="79">
        <v>58</v>
      </c>
      <c r="K37" s="79">
        <v>58</v>
      </c>
      <c r="L37" s="79">
        <v>0.02</v>
      </c>
      <c r="M37" s="79">
        <v>0.02</v>
      </c>
      <c r="N37" s="79">
        <v>0</v>
      </c>
      <c r="O37" s="79">
        <v>0</v>
      </c>
      <c r="P37" s="79">
        <v>0</v>
      </c>
      <c r="Q37" s="79">
        <v>0</v>
      </c>
      <c r="R37" s="79">
        <v>0</v>
      </c>
      <c r="S37" s="79">
        <v>0</v>
      </c>
      <c r="T37" s="79">
        <v>1.29</v>
      </c>
      <c r="U37" s="79">
        <v>1.29</v>
      </c>
      <c r="V37" s="79">
        <v>1.6</v>
      </c>
      <c r="W37" s="79">
        <v>1.6</v>
      </c>
      <c r="X37" s="79">
        <v>0.88</v>
      </c>
      <c r="Y37" s="79">
        <v>0.88</v>
      </c>
      <c r="Z37" s="79">
        <v>0.21</v>
      </c>
      <c r="AA37" s="79">
        <v>0.21</v>
      </c>
      <c r="AB37" s="79">
        <v>8.7100000000000009</v>
      </c>
      <c r="AC37" s="79">
        <v>8.7100000000000009</v>
      </c>
      <c r="AD37" s="78">
        <v>685</v>
      </c>
    </row>
    <row r="38" spans="1:30" s="5" customFormat="1" ht="66" customHeight="1" x14ac:dyDescent="0.35">
      <c r="A38" s="80" t="s">
        <v>25</v>
      </c>
      <c r="B38" s="78">
        <v>32.5</v>
      </c>
      <c r="C38" s="78">
        <v>32.5</v>
      </c>
      <c r="D38" s="79">
        <v>2.5024999999999999</v>
      </c>
      <c r="E38" s="79">
        <v>2.5024999999999999</v>
      </c>
      <c r="F38" s="79">
        <v>0.45500000000000002</v>
      </c>
      <c r="G38" s="79">
        <v>0.45500000000000002</v>
      </c>
      <c r="H38" s="79">
        <v>12.2525</v>
      </c>
      <c r="I38" s="79">
        <v>12.2525</v>
      </c>
      <c r="J38" s="79">
        <v>65</v>
      </c>
      <c r="K38" s="79">
        <v>65</v>
      </c>
      <c r="L38" s="79">
        <v>0</v>
      </c>
      <c r="M38" s="79">
        <v>0</v>
      </c>
      <c r="N38" s="79">
        <v>0.03</v>
      </c>
      <c r="O38" s="79">
        <v>0.03</v>
      </c>
      <c r="P38" s="79">
        <v>0</v>
      </c>
      <c r="Q38" s="79">
        <v>0</v>
      </c>
      <c r="R38" s="79">
        <v>0</v>
      </c>
      <c r="S38" s="79">
        <v>0</v>
      </c>
      <c r="T38" s="79">
        <v>11.62</v>
      </c>
      <c r="U38" s="79">
        <v>11.62</v>
      </c>
      <c r="V38" s="79">
        <v>22.86</v>
      </c>
      <c r="W38" s="79">
        <v>22.86</v>
      </c>
      <c r="X38" s="79">
        <v>20.420000000000002</v>
      </c>
      <c r="Y38" s="79">
        <v>20.420000000000002</v>
      </c>
      <c r="Z38" s="79">
        <v>1.58</v>
      </c>
      <c r="AA38" s="79">
        <v>1.58</v>
      </c>
      <c r="AB38" s="79">
        <v>0</v>
      </c>
      <c r="AC38" s="79">
        <v>0</v>
      </c>
      <c r="AD38" s="78" t="s">
        <v>26</v>
      </c>
    </row>
    <row r="39" spans="1:30" s="5" customFormat="1" ht="32.450000000000003" customHeight="1" x14ac:dyDescent="0.35">
      <c r="A39" s="80" t="s">
        <v>69</v>
      </c>
      <c r="B39" s="78">
        <v>18</v>
      </c>
      <c r="C39" s="158">
        <f t="shared" si="10"/>
        <v>18</v>
      </c>
      <c r="D39" s="79">
        <v>1.35</v>
      </c>
      <c r="E39" s="79">
        <v>1.35</v>
      </c>
      <c r="F39" s="79">
        <v>0.52</v>
      </c>
      <c r="G39" s="79">
        <v>0.52</v>
      </c>
      <c r="H39" s="79">
        <v>9.25</v>
      </c>
      <c r="I39" s="79">
        <v>9.25</v>
      </c>
      <c r="J39" s="79">
        <v>47.4</v>
      </c>
      <c r="K39" s="79">
        <v>47.4</v>
      </c>
      <c r="L39" s="79">
        <v>0</v>
      </c>
      <c r="M39" s="79">
        <f t="shared" ref="M39:O39" si="11">L39</f>
        <v>0</v>
      </c>
      <c r="N39" s="79">
        <v>0.02</v>
      </c>
      <c r="O39" s="79">
        <f t="shared" si="11"/>
        <v>0.02</v>
      </c>
      <c r="P39" s="79">
        <v>0</v>
      </c>
      <c r="Q39" s="79">
        <f t="shared" ref="Q39" si="12">P39</f>
        <v>0</v>
      </c>
      <c r="R39" s="79">
        <v>0</v>
      </c>
      <c r="S39" s="79">
        <f t="shared" ref="S39" si="13">R39</f>
        <v>0</v>
      </c>
      <c r="T39" s="79">
        <v>5.94</v>
      </c>
      <c r="U39" s="79">
        <f t="shared" ref="U39" si="14">T39</f>
        <v>5.94</v>
      </c>
      <c r="V39" s="79">
        <v>5.94</v>
      </c>
      <c r="W39" s="79">
        <f t="shared" ref="W39" si="15">V39</f>
        <v>5.94</v>
      </c>
      <c r="X39" s="79">
        <v>10.44</v>
      </c>
      <c r="Y39" s="79">
        <f t="shared" ref="Y39" si="16">X39</f>
        <v>10.44</v>
      </c>
      <c r="Z39" s="79">
        <v>0.8</v>
      </c>
      <c r="AA39" s="79">
        <f t="shared" ref="AA39" si="17">Z39</f>
        <v>0.8</v>
      </c>
      <c r="AB39" s="79">
        <v>0</v>
      </c>
      <c r="AC39" s="79">
        <f t="shared" ref="AC39" si="18">AB39</f>
        <v>0</v>
      </c>
      <c r="AD39" s="78" t="s">
        <v>26</v>
      </c>
    </row>
    <row r="40" spans="1:30" s="5" customFormat="1" ht="32.450000000000003" customHeight="1" x14ac:dyDescent="0.35">
      <c r="A40" s="95" t="s">
        <v>27</v>
      </c>
      <c r="B40" s="78"/>
      <c r="C40" s="158"/>
      <c r="D40" s="79">
        <f>SUM(D33:D39)</f>
        <v>24.6325</v>
      </c>
      <c r="E40" s="79">
        <f t="shared" ref="E40:AC40" si="19">SUM(E33:E39)</f>
        <v>25.232500000000002</v>
      </c>
      <c r="F40" s="79">
        <f t="shared" si="19"/>
        <v>19.344999999999995</v>
      </c>
      <c r="G40" s="79">
        <f t="shared" si="19"/>
        <v>20.244999999999994</v>
      </c>
      <c r="H40" s="79">
        <f t="shared" si="19"/>
        <v>94.472499999999997</v>
      </c>
      <c r="I40" s="79">
        <f t="shared" si="19"/>
        <v>99.492500000000007</v>
      </c>
      <c r="J40" s="79">
        <f t="shared" si="19"/>
        <v>648.5</v>
      </c>
      <c r="K40" s="79">
        <f t="shared" si="19"/>
        <v>675.5</v>
      </c>
      <c r="L40" s="79">
        <f t="shared" si="19"/>
        <v>14.569999999999999</v>
      </c>
      <c r="M40" s="79">
        <f t="shared" si="19"/>
        <v>16.077499999999997</v>
      </c>
      <c r="N40" s="79">
        <f t="shared" si="19"/>
        <v>1.1500000000000001</v>
      </c>
      <c r="O40" s="79">
        <f t="shared" si="19"/>
        <v>1.1700000000000002</v>
      </c>
      <c r="P40" s="79">
        <f t="shared" si="19"/>
        <v>0.19</v>
      </c>
      <c r="Q40" s="79">
        <f t="shared" si="19"/>
        <v>0.20250000000000001</v>
      </c>
      <c r="R40" s="79">
        <f t="shared" si="19"/>
        <v>31.67</v>
      </c>
      <c r="S40" s="79">
        <f t="shared" si="19"/>
        <v>31.67</v>
      </c>
      <c r="T40" s="79">
        <f t="shared" si="19"/>
        <v>105.43</v>
      </c>
      <c r="U40" s="79">
        <f t="shared" si="19"/>
        <v>118.655</v>
      </c>
      <c r="V40" s="79">
        <f t="shared" si="19"/>
        <v>253.03999999999996</v>
      </c>
      <c r="W40" s="79">
        <f t="shared" si="19"/>
        <v>267.43</v>
      </c>
      <c r="X40" s="79">
        <f t="shared" si="19"/>
        <v>274.07</v>
      </c>
      <c r="Y40" s="79">
        <f t="shared" si="19"/>
        <v>279.25</v>
      </c>
      <c r="Z40" s="79">
        <f t="shared" si="19"/>
        <v>5.38</v>
      </c>
      <c r="AA40" s="79">
        <f t="shared" si="19"/>
        <v>5.5750000000000002</v>
      </c>
      <c r="AB40" s="79">
        <f t="shared" si="19"/>
        <v>431.20000000000005</v>
      </c>
      <c r="AC40" s="79">
        <f t="shared" si="19"/>
        <v>528.10000000000014</v>
      </c>
      <c r="AD40" s="15"/>
    </row>
    <row r="41" spans="1:30" s="12" customFormat="1" ht="74.25" customHeight="1" x14ac:dyDescent="0.4">
      <c r="A41" s="95" t="s">
        <v>93</v>
      </c>
      <c r="B41" s="79"/>
      <c r="C41" s="81"/>
      <c r="D41" s="79">
        <f t="shared" ref="D41:AC41" si="20">D40+D26</f>
        <v>28.502500000000001</v>
      </c>
      <c r="E41" s="79">
        <f t="shared" si="20"/>
        <v>29.102500000000003</v>
      </c>
      <c r="F41" s="79">
        <f t="shared" si="20"/>
        <v>26.064999999999998</v>
      </c>
      <c r="G41" s="79">
        <f t="shared" si="20"/>
        <v>26.964999999999996</v>
      </c>
      <c r="H41" s="79">
        <f t="shared" si="20"/>
        <v>143.21249999999998</v>
      </c>
      <c r="I41" s="79">
        <f t="shared" si="20"/>
        <v>148.23250000000002</v>
      </c>
      <c r="J41" s="79">
        <f t="shared" si="20"/>
        <v>922.85</v>
      </c>
      <c r="K41" s="79">
        <f t="shared" si="20"/>
        <v>949.85</v>
      </c>
      <c r="L41" s="79">
        <f t="shared" si="20"/>
        <v>14.589999999999998</v>
      </c>
      <c r="M41" s="79">
        <f t="shared" si="20"/>
        <v>16.097499999999997</v>
      </c>
      <c r="N41" s="79">
        <f t="shared" si="20"/>
        <v>1.1900000000000002</v>
      </c>
      <c r="O41" s="79">
        <f t="shared" si="20"/>
        <v>1.2100000000000002</v>
      </c>
      <c r="P41" s="79">
        <f t="shared" si="20"/>
        <v>0.21</v>
      </c>
      <c r="Q41" s="79">
        <f t="shared" si="20"/>
        <v>0.2225</v>
      </c>
      <c r="R41" s="79">
        <f t="shared" si="20"/>
        <v>51.67</v>
      </c>
      <c r="S41" s="79">
        <f t="shared" si="20"/>
        <v>51.67</v>
      </c>
      <c r="T41" s="79">
        <f t="shared" si="20"/>
        <v>129.06</v>
      </c>
      <c r="U41" s="79">
        <f t="shared" si="20"/>
        <v>142.285</v>
      </c>
      <c r="V41" s="79">
        <f t="shared" si="20"/>
        <v>311.17999999999995</v>
      </c>
      <c r="W41" s="79">
        <f t="shared" si="20"/>
        <v>325.57</v>
      </c>
      <c r="X41" s="79">
        <f t="shared" si="20"/>
        <v>301.78999999999996</v>
      </c>
      <c r="Y41" s="79">
        <f t="shared" si="20"/>
        <v>306.96999999999997</v>
      </c>
      <c r="Z41" s="79">
        <f t="shared" si="20"/>
        <v>6.73</v>
      </c>
      <c r="AA41" s="79">
        <f t="shared" si="20"/>
        <v>6.9250000000000007</v>
      </c>
      <c r="AB41" s="79">
        <f t="shared" si="20"/>
        <v>444.41</v>
      </c>
      <c r="AC41" s="79">
        <f t="shared" si="20"/>
        <v>541.31000000000017</v>
      </c>
      <c r="AD41" s="15"/>
    </row>
    <row r="42" spans="1:30" s="56" customFormat="1" ht="74.25" customHeight="1" x14ac:dyDescent="0.25">
      <c r="A42" s="8"/>
      <c r="B42" s="9"/>
      <c r="C42" s="151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94"/>
    </row>
    <row r="43" spans="1:30" s="12" customFormat="1" ht="74.25" customHeight="1" x14ac:dyDescent="0.45">
      <c r="A43" s="6" t="s">
        <v>28</v>
      </c>
      <c r="B43" s="2"/>
      <c r="C43" s="146"/>
      <c r="D43" s="3"/>
      <c r="E43" s="3"/>
      <c r="F43" s="3"/>
      <c r="G43" s="3"/>
      <c r="H43" s="3"/>
      <c r="I43" s="3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193"/>
    </row>
    <row r="44" spans="1:30" s="12" customFormat="1" ht="74.25" customHeight="1" x14ac:dyDescent="0.45">
      <c r="A44" s="6" t="s">
        <v>67</v>
      </c>
      <c r="B44" s="16"/>
      <c r="C44" s="162"/>
      <c r="D44" s="3"/>
      <c r="E44" s="3"/>
      <c r="F44" s="3"/>
      <c r="G44" s="3"/>
      <c r="H44" s="3"/>
      <c r="I44" s="3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193"/>
    </row>
    <row r="45" spans="1:30" s="5" customFormat="1" ht="33" customHeight="1" x14ac:dyDescent="0.35">
      <c r="A45" s="249" t="s">
        <v>2</v>
      </c>
      <c r="B45" s="249" t="s">
        <v>3</v>
      </c>
      <c r="C45" s="249"/>
      <c r="D45" s="251" t="s">
        <v>4</v>
      </c>
      <c r="E45" s="251"/>
      <c r="F45" s="251" t="s">
        <v>5</v>
      </c>
      <c r="G45" s="251"/>
      <c r="H45" s="251" t="s">
        <v>6</v>
      </c>
      <c r="I45" s="251"/>
      <c r="J45" s="251" t="s">
        <v>7</v>
      </c>
      <c r="K45" s="251"/>
      <c r="L45" s="254" t="s">
        <v>8</v>
      </c>
      <c r="M45" s="254"/>
      <c r="N45" s="254"/>
      <c r="O45" s="254"/>
      <c r="P45" s="254"/>
      <c r="Q45" s="254"/>
      <c r="R45" s="254"/>
      <c r="S45" s="254"/>
      <c r="T45" s="254" t="s">
        <v>9</v>
      </c>
      <c r="U45" s="254"/>
      <c r="V45" s="254"/>
      <c r="W45" s="254"/>
      <c r="X45" s="254"/>
      <c r="Y45" s="254"/>
      <c r="Z45" s="254"/>
      <c r="AA45" s="254"/>
      <c r="AB45" s="254"/>
      <c r="AC45" s="254"/>
      <c r="AD45" s="231" t="s">
        <v>10</v>
      </c>
    </row>
    <row r="46" spans="1:30" s="5" customFormat="1" ht="33" customHeight="1" x14ac:dyDescent="0.35">
      <c r="A46" s="249"/>
      <c r="B46" s="249" t="s">
        <v>164</v>
      </c>
      <c r="C46" s="228" t="s">
        <v>11</v>
      </c>
      <c r="D46" s="249" t="s">
        <v>164</v>
      </c>
      <c r="E46" s="249" t="s">
        <v>11</v>
      </c>
      <c r="F46" s="249" t="s">
        <v>164</v>
      </c>
      <c r="G46" s="249" t="s">
        <v>11</v>
      </c>
      <c r="H46" s="249" t="s">
        <v>164</v>
      </c>
      <c r="I46" s="249" t="s">
        <v>11</v>
      </c>
      <c r="J46" s="249" t="s">
        <v>164</v>
      </c>
      <c r="K46" s="249" t="s">
        <v>11</v>
      </c>
      <c r="L46" s="254" t="s">
        <v>12</v>
      </c>
      <c r="M46" s="254"/>
      <c r="N46" s="254" t="s">
        <v>13</v>
      </c>
      <c r="O46" s="254"/>
      <c r="P46" s="249" t="s">
        <v>14</v>
      </c>
      <c r="Q46" s="249"/>
      <c r="R46" s="249" t="s">
        <v>15</v>
      </c>
      <c r="S46" s="249"/>
      <c r="T46" s="249" t="s">
        <v>16</v>
      </c>
      <c r="U46" s="249"/>
      <c r="V46" s="249" t="s">
        <v>17</v>
      </c>
      <c r="W46" s="249"/>
      <c r="X46" s="249" t="s">
        <v>18</v>
      </c>
      <c r="Y46" s="249"/>
      <c r="Z46" s="249" t="s">
        <v>19</v>
      </c>
      <c r="AA46" s="249"/>
      <c r="AB46" s="249" t="s">
        <v>20</v>
      </c>
      <c r="AC46" s="249"/>
      <c r="AD46" s="231"/>
    </row>
    <row r="47" spans="1:30" s="5" customFormat="1" ht="114.75" customHeight="1" x14ac:dyDescent="0.35">
      <c r="A47" s="249"/>
      <c r="B47" s="249"/>
      <c r="C47" s="228"/>
      <c r="D47" s="249"/>
      <c r="E47" s="249"/>
      <c r="F47" s="249"/>
      <c r="G47" s="249"/>
      <c r="H47" s="249"/>
      <c r="I47" s="249"/>
      <c r="J47" s="249"/>
      <c r="K47" s="249"/>
      <c r="L47" s="93" t="s">
        <v>164</v>
      </c>
      <c r="M47" s="93" t="s">
        <v>11</v>
      </c>
      <c r="N47" s="93" t="s">
        <v>164</v>
      </c>
      <c r="O47" s="93" t="s">
        <v>11</v>
      </c>
      <c r="P47" s="93" t="s">
        <v>164</v>
      </c>
      <c r="Q47" s="93" t="s">
        <v>11</v>
      </c>
      <c r="R47" s="93" t="s">
        <v>164</v>
      </c>
      <c r="S47" s="93" t="s">
        <v>11</v>
      </c>
      <c r="T47" s="93" t="s">
        <v>164</v>
      </c>
      <c r="U47" s="93" t="s">
        <v>11</v>
      </c>
      <c r="V47" s="93" t="s">
        <v>164</v>
      </c>
      <c r="W47" s="93" t="s">
        <v>11</v>
      </c>
      <c r="X47" s="93" t="s">
        <v>164</v>
      </c>
      <c r="Y47" s="93" t="s">
        <v>11</v>
      </c>
      <c r="Z47" s="93" t="s">
        <v>164</v>
      </c>
      <c r="AA47" s="93" t="s">
        <v>11</v>
      </c>
      <c r="AB47" s="93" t="s">
        <v>164</v>
      </c>
      <c r="AC47" s="93" t="s">
        <v>11</v>
      </c>
      <c r="AD47" s="231"/>
    </row>
    <row r="48" spans="1:30" s="5" customFormat="1" ht="87" customHeight="1" x14ac:dyDescent="0.35">
      <c r="A48" s="13" t="s">
        <v>94</v>
      </c>
      <c r="B48" s="78" t="s">
        <v>95</v>
      </c>
      <c r="C48" s="78" t="str">
        <f>B48</f>
        <v>150/5</v>
      </c>
      <c r="D48" s="79">
        <v>4.2</v>
      </c>
      <c r="E48" s="79">
        <v>4.2</v>
      </c>
      <c r="F48" s="79">
        <v>7.8</v>
      </c>
      <c r="G48" s="79">
        <v>7.8</v>
      </c>
      <c r="H48" s="79">
        <v>19.8</v>
      </c>
      <c r="I48" s="79">
        <v>19.8</v>
      </c>
      <c r="J48" s="79">
        <v>172.5</v>
      </c>
      <c r="K48" s="79">
        <v>172.5</v>
      </c>
      <c r="L48" s="79">
        <v>0</v>
      </c>
      <c r="M48" s="79">
        <f>L48</f>
        <v>0</v>
      </c>
      <c r="N48" s="79">
        <v>0.11</v>
      </c>
      <c r="O48" s="79">
        <f>N48</f>
        <v>0.11</v>
      </c>
      <c r="P48" s="79">
        <v>0.03</v>
      </c>
      <c r="Q48" s="79">
        <f>P48</f>
        <v>0.03</v>
      </c>
      <c r="R48" s="79">
        <v>20</v>
      </c>
      <c r="S48" s="79">
        <f>R48</f>
        <v>20</v>
      </c>
      <c r="T48" s="79">
        <v>18.899999999999999</v>
      </c>
      <c r="U48" s="79">
        <f>T48</f>
        <v>18.899999999999999</v>
      </c>
      <c r="V48" s="79">
        <v>108.7</v>
      </c>
      <c r="W48" s="79">
        <f>V48</f>
        <v>108.7</v>
      </c>
      <c r="X48" s="79">
        <v>42.1</v>
      </c>
      <c r="Y48" s="79">
        <f>X48</f>
        <v>42.1</v>
      </c>
      <c r="Z48" s="79">
        <v>1.1599999999999999</v>
      </c>
      <c r="AA48" s="79">
        <f>Z48</f>
        <v>1.1599999999999999</v>
      </c>
      <c r="AB48" s="79">
        <v>76.5</v>
      </c>
      <c r="AC48" s="79">
        <f>AB48</f>
        <v>76.5</v>
      </c>
      <c r="AD48" s="78">
        <v>302</v>
      </c>
    </row>
    <row r="49" spans="1:30" s="5" customFormat="1" ht="82.5" customHeight="1" x14ac:dyDescent="0.35">
      <c r="A49" s="80" t="s">
        <v>69</v>
      </c>
      <c r="B49" s="78">
        <v>18</v>
      </c>
      <c r="C49" s="158">
        <v>18</v>
      </c>
      <c r="D49" s="79">
        <v>1.35</v>
      </c>
      <c r="E49" s="79">
        <v>1.35</v>
      </c>
      <c r="F49" s="79">
        <v>0.52</v>
      </c>
      <c r="G49" s="79">
        <v>0.52</v>
      </c>
      <c r="H49" s="79">
        <v>9.25</v>
      </c>
      <c r="I49" s="79">
        <v>9.25</v>
      </c>
      <c r="J49" s="79">
        <v>47.4</v>
      </c>
      <c r="K49" s="79">
        <v>47.4</v>
      </c>
      <c r="L49" s="79">
        <v>0</v>
      </c>
      <c r="M49" s="79">
        <f t="shared" ref="M49:O49" si="21">L49</f>
        <v>0</v>
      </c>
      <c r="N49" s="79">
        <v>0.02</v>
      </c>
      <c r="O49" s="79">
        <f t="shared" si="21"/>
        <v>0.02</v>
      </c>
      <c r="P49" s="79">
        <v>0</v>
      </c>
      <c r="Q49" s="79">
        <f t="shared" ref="Q49" si="22">P49</f>
        <v>0</v>
      </c>
      <c r="R49" s="79">
        <v>0</v>
      </c>
      <c r="S49" s="79">
        <f t="shared" ref="S49" si="23">R49</f>
        <v>0</v>
      </c>
      <c r="T49" s="79">
        <v>5.94</v>
      </c>
      <c r="U49" s="79">
        <f t="shared" ref="U49" si="24">T49</f>
        <v>5.94</v>
      </c>
      <c r="V49" s="79">
        <v>5.94</v>
      </c>
      <c r="W49" s="79">
        <f t="shared" ref="W49" si="25">V49</f>
        <v>5.94</v>
      </c>
      <c r="X49" s="79">
        <v>10.44</v>
      </c>
      <c r="Y49" s="79">
        <f t="shared" ref="Y49" si="26">X49</f>
        <v>10.44</v>
      </c>
      <c r="Z49" s="79">
        <v>0.8</v>
      </c>
      <c r="AA49" s="79">
        <f t="shared" ref="AA49" si="27">Z49</f>
        <v>0.8</v>
      </c>
      <c r="AB49" s="79">
        <v>0</v>
      </c>
      <c r="AC49" s="79">
        <f t="shared" ref="AC49" si="28">AB49</f>
        <v>0</v>
      </c>
      <c r="AD49" s="78" t="s">
        <v>26</v>
      </c>
    </row>
    <row r="50" spans="1:30" s="12" customFormat="1" ht="46.5" customHeight="1" x14ac:dyDescent="0.4">
      <c r="A50" s="80" t="s">
        <v>23</v>
      </c>
      <c r="B50" s="78">
        <v>200</v>
      </c>
      <c r="C50" s="158">
        <f t="shared" ref="C50" si="29">B50</f>
        <v>200</v>
      </c>
      <c r="D50" s="79">
        <v>0.2</v>
      </c>
      <c r="E50" s="79">
        <v>0.2</v>
      </c>
      <c r="F50" s="79">
        <v>0</v>
      </c>
      <c r="G50" s="79">
        <v>0</v>
      </c>
      <c r="H50" s="79">
        <v>15</v>
      </c>
      <c r="I50" s="79">
        <v>15</v>
      </c>
      <c r="J50" s="79">
        <v>58</v>
      </c>
      <c r="K50" s="79">
        <v>58</v>
      </c>
      <c r="L50" s="79">
        <v>0.02</v>
      </c>
      <c r="M50" s="79">
        <v>0.02</v>
      </c>
      <c r="N50" s="79">
        <v>0</v>
      </c>
      <c r="O50" s="79">
        <v>0</v>
      </c>
      <c r="P50" s="79">
        <v>0</v>
      </c>
      <c r="Q50" s="79">
        <v>0</v>
      </c>
      <c r="R50" s="79">
        <v>0</v>
      </c>
      <c r="S50" s="79">
        <v>0</v>
      </c>
      <c r="T50" s="79">
        <v>1.29</v>
      </c>
      <c r="U50" s="79">
        <v>1.29</v>
      </c>
      <c r="V50" s="79">
        <v>1.6</v>
      </c>
      <c r="W50" s="79">
        <v>1.6</v>
      </c>
      <c r="X50" s="79">
        <v>0.88</v>
      </c>
      <c r="Y50" s="79">
        <v>0.88</v>
      </c>
      <c r="Z50" s="79">
        <v>0.21</v>
      </c>
      <c r="AA50" s="79">
        <v>0.21</v>
      </c>
      <c r="AB50" s="79">
        <v>8.7100000000000009</v>
      </c>
      <c r="AC50" s="79">
        <v>8.7100000000000009</v>
      </c>
      <c r="AD50" s="78">
        <v>685</v>
      </c>
    </row>
    <row r="51" spans="1:30" s="12" customFormat="1" ht="71.25" customHeight="1" x14ac:dyDescent="0.4">
      <c r="A51" s="95" t="s">
        <v>27</v>
      </c>
      <c r="B51" s="78"/>
      <c r="C51" s="158"/>
      <c r="D51" s="79">
        <f>SUM(D48:D50)</f>
        <v>5.7500000000000009</v>
      </c>
      <c r="E51" s="79">
        <f t="shared" ref="E51:AC51" si="30">SUM(E48:E50)</f>
        <v>5.7500000000000009</v>
      </c>
      <c r="F51" s="79">
        <f t="shared" si="30"/>
        <v>8.32</v>
      </c>
      <c r="G51" s="79">
        <f t="shared" si="30"/>
        <v>8.32</v>
      </c>
      <c r="H51" s="79">
        <f t="shared" si="30"/>
        <v>44.05</v>
      </c>
      <c r="I51" s="79">
        <f t="shared" si="30"/>
        <v>44.05</v>
      </c>
      <c r="J51" s="79">
        <f t="shared" si="30"/>
        <v>277.89999999999998</v>
      </c>
      <c r="K51" s="79">
        <f t="shared" si="30"/>
        <v>277.89999999999998</v>
      </c>
      <c r="L51" s="79">
        <f t="shared" si="30"/>
        <v>0.02</v>
      </c>
      <c r="M51" s="79">
        <f t="shared" si="30"/>
        <v>0.02</v>
      </c>
      <c r="N51" s="79">
        <f t="shared" si="30"/>
        <v>0.13</v>
      </c>
      <c r="O51" s="79">
        <f t="shared" si="30"/>
        <v>0.13</v>
      </c>
      <c r="P51" s="79">
        <f t="shared" si="30"/>
        <v>0.03</v>
      </c>
      <c r="Q51" s="79">
        <f t="shared" si="30"/>
        <v>0.03</v>
      </c>
      <c r="R51" s="79">
        <f t="shared" si="30"/>
        <v>20</v>
      </c>
      <c r="S51" s="79">
        <f t="shared" si="30"/>
        <v>20</v>
      </c>
      <c r="T51" s="79">
        <f t="shared" si="30"/>
        <v>26.13</v>
      </c>
      <c r="U51" s="79">
        <f t="shared" si="30"/>
        <v>26.13</v>
      </c>
      <c r="V51" s="79">
        <f t="shared" si="30"/>
        <v>116.24</v>
      </c>
      <c r="W51" s="79">
        <f t="shared" si="30"/>
        <v>116.24</v>
      </c>
      <c r="X51" s="79">
        <f t="shared" si="30"/>
        <v>53.42</v>
      </c>
      <c r="Y51" s="79">
        <f t="shared" si="30"/>
        <v>53.42</v>
      </c>
      <c r="Z51" s="79">
        <f t="shared" si="30"/>
        <v>2.17</v>
      </c>
      <c r="AA51" s="79">
        <f t="shared" si="30"/>
        <v>2.17</v>
      </c>
      <c r="AB51" s="79">
        <f t="shared" si="30"/>
        <v>85.210000000000008</v>
      </c>
      <c r="AC51" s="79">
        <f t="shared" si="30"/>
        <v>85.210000000000008</v>
      </c>
      <c r="AD51" s="15"/>
    </row>
    <row r="52" spans="1:30" s="12" customFormat="1" ht="71.25" customHeight="1" x14ac:dyDescent="0.4">
      <c r="A52" s="8"/>
      <c r="B52" s="9"/>
      <c r="C52" s="151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94"/>
    </row>
    <row r="53" spans="1:30" s="56" customFormat="1" ht="71.25" customHeight="1" x14ac:dyDescent="0.45">
      <c r="A53" s="6" t="s">
        <v>29</v>
      </c>
      <c r="B53" s="2"/>
      <c r="C53" s="146"/>
      <c r="D53" s="3"/>
      <c r="E53" s="3"/>
      <c r="F53" s="3"/>
      <c r="G53" s="3"/>
      <c r="H53" s="3"/>
      <c r="I53" s="3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192"/>
    </row>
    <row r="54" spans="1:30" s="5" customFormat="1" ht="33" customHeight="1" x14ac:dyDescent="0.35">
      <c r="A54" s="249" t="s">
        <v>2</v>
      </c>
      <c r="B54" s="249" t="s">
        <v>3</v>
      </c>
      <c r="C54" s="249"/>
      <c r="D54" s="251" t="s">
        <v>4</v>
      </c>
      <c r="E54" s="251"/>
      <c r="F54" s="251" t="s">
        <v>5</v>
      </c>
      <c r="G54" s="251"/>
      <c r="H54" s="251" t="s">
        <v>6</v>
      </c>
      <c r="I54" s="251"/>
      <c r="J54" s="251" t="s">
        <v>7</v>
      </c>
      <c r="K54" s="251"/>
      <c r="L54" s="254" t="s">
        <v>8</v>
      </c>
      <c r="M54" s="254"/>
      <c r="N54" s="254"/>
      <c r="O54" s="254"/>
      <c r="P54" s="254"/>
      <c r="Q54" s="254"/>
      <c r="R54" s="254"/>
      <c r="S54" s="254"/>
      <c r="T54" s="254" t="s">
        <v>9</v>
      </c>
      <c r="U54" s="254"/>
      <c r="V54" s="254"/>
      <c r="W54" s="254"/>
      <c r="X54" s="254"/>
      <c r="Y54" s="254"/>
      <c r="Z54" s="254"/>
      <c r="AA54" s="254"/>
      <c r="AB54" s="254"/>
      <c r="AC54" s="254"/>
      <c r="AD54" s="231" t="s">
        <v>10</v>
      </c>
    </row>
    <row r="55" spans="1:30" s="12" customFormat="1" ht="33" customHeight="1" x14ac:dyDescent="0.4">
      <c r="A55" s="249"/>
      <c r="B55" s="249" t="s">
        <v>164</v>
      </c>
      <c r="C55" s="228" t="s">
        <v>11</v>
      </c>
      <c r="D55" s="249" t="s">
        <v>164</v>
      </c>
      <c r="E55" s="249" t="s">
        <v>11</v>
      </c>
      <c r="F55" s="249" t="s">
        <v>164</v>
      </c>
      <c r="G55" s="249" t="s">
        <v>11</v>
      </c>
      <c r="H55" s="249" t="s">
        <v>164</v>
      </c>
      <c r="I55" s="249" t="s">
        <v>11</v>
      </c>
      <c r="J55" s="249" t="s">
        <v>164</v>
      </c>
      <c r="K55" s="249" t="s">
        <v>11</v>
      </c>
      <c r="L55" s="254" t="s">
        <v>12</v>
      </c>
      <c r="M55" s="254"/>
      <c r="N55" s="254" t="s">
        <v>13</v>
      </c>
      <c r="O55" s="254"/>
      <c r="P55" s="249" t="s">
        <v>14</v>
      </c>
      <c r="Q55" s="249"/>
      <c r="R55" s="249" t="s">
        <v>15</v>
      </c>
      <c r="S55" s="249"/>
      <c r="T55" s="249" t="s">
        <v>16</v>
      </c>
      <c r="U55" s="249"/>
      <c r="V55" s="249" t="s">
        <v>17</v>
      </c>
      <c r="W55" s="249"/>
      <c r="X55" s="249" t="s">
        <v>18</v>
      </c>
      <c r="Y55" s="249"/>
      <c r="Z55" s="249" t="s">
        <v>19</v>
      </c>
      <c r="AA55" s="249"/>
      <c r="AB55" s="249" t="s">
        <v>20</v>
      </c>
      <c r="AC55" s="249"/>
      <c r="AD55" s="231"/>
    </row>
    <row r="56" spans="1:30" s="12" customFormat="1" ht="96.75" customHeight="1" x14ac:dyDescent="0.4">
      <c r="A56" s="249"/>
      <c r="B56" s="249"/>
      <c r="C56" s="228"/>
      <c r="D56" s="249"/>
      <c r="E56" s="249"/>
      <c r="F56" s="249"/>
      <c r="G56" s="249"/>
      <c r="H56" s="249"/>
      <c r="I56" s="249"/>
      <c r="J56" s="249"/>
      <c r="K56" s="249"/>
      <c r="L56" s="93" t="s">
        <v>164</v>
      </c>
      <c r="M56" s="93" t="s">
        <v>11</v>
      </c>
      <c r="N56" s="93" t="s">
        <v>164</v>
      </c>
      <c r="O56" s="93" t="s">
        <v>11</v>
      </c>
      <c r="P56" s="93" t="s">
        <v>164</v>
      </c>
      <c r="Q56" s="93" t="s">
        <v>11</v>
      </c>
      <c r="R56" s="93" t="s">
        <v>164</v>
      </c>
      <c r="S56" s="93" t="s">
        <v>11</v>
      </c>
      <c r="T56" s="93" t="s">
        <v>164</v>
      </c>
      <c r="U56" s="93" t="s">
        <v>11</v>
      </c>
      <c r="V56" s="93" t="s">
        <v>164</v>
      </c>
      <c r="W56" s="93" t="s">
        <v>11</v>
      </c>
      <c r="X56" s="93" t="s">
        <v>164</v>
      </c>
      <c r="Y56" s="93" t="s">
        <v>11</v>
      </c>
      <c r="Z56" s="93" t="s">
        <v>164</v>
      </c>
      <c r="AA56" s="93" t="s">
        <v>11</v>
      </c>
      <c r="AB56" s="93" t="s">
        <v>164</v>
      </c>
      <c r="AC56" s="93" t="s">
        <v>11</v>
      </c>
      <c r="AD56" s="231"/>
    </row>
    <row r="57" spans="1:30" s="5" customFormat="1" ht="55.5" customHeight="1" x14ac:dyDescent="0.35">
      <c r="A57" s="13" t="s">
        <v>107</v>
      </c>
      <c r="B57" s="78">
        <v>20</v>
      </c>
      <c r="C57" s="158">
        <f>B57</f>
        <v>20</v>
      </c>
      <c r="D57" s="79">
        <v>0.6</v>
      </c>
      <c r="E57" s="79">
        <v>0.6</v>
      </c>
      <c r="F57" s="79">
        <v>1.04</v>
      </c>
      <c r="G57" s="79">
        <v>1.04</v>
      </c>
      <c r="H57" s="79">
        <v>1.25</v>
      </c>
      <c r="I57" s="79">
        <v>1.25</v>
      </c>
      <c r="J57" s="79">
        <v>16.72</v>
      </c>
      <c r="K57" s="79">
        <v>16.72</v>
      </c>
      <c r="L57" s="79">
        <v>2.2000000000000002</v>
      </c>
      <c r="M57" s="79">
        <v>2.2000000000000002</v>
      </c>
      <c r="N57" s="79">
        <v>0.02</v>
      </c>
      <c r="O57" s="79">
        <v>0.02</v>
      </c>
      <c r="P57" s="79">
        <v>0.01</v>
      </c>
      <c r="Q57" s="79">
        <v>0.01</v>
      </c>
      <c r="R57" s="79">
        <v>0</v>
      </c>
      <c r="S57" s="79">
        <v>0</v>
      </c>
      <c r="T57" s="79">
        <v>4.29</v>
      </c>
      <c r="U57" s="79">
        <v>4.29</v>
      </c>
      <c r="V57" s="79">
        <v>11.99</v>
      </c>
      <c r="W57" s="79">
        <v>11.99</v>
      </c>
      <c r="X57" s="79">
        <v>4.16</v>
      </c>
      <c r="Y57" s="79">
        <v>4.16</v>
      </c>
      <c r="Z57" s="79">
        <v>0.14000000000000001</v>
      </c>
      <c r="AA57" s="79">
        <v>0.14000000000000001</v>
      </c>
      <c r="AB57" s="79">
        <v>20.41</v>
      </c>
      <c r="AC57" s="79">
        <v>20.41</v>
      </c>
      <c r="AD57" s="78" t="s">
        <v>108</v>
      </c>
    </row>
    <row r="58" spans="1:30" s="5" customFormat="1" ht="77.25" customHeight="1" x14ac:dyDescent="0.35">
      <c r="A58" s="13" t="s">
        <v>166</v>
      </c>
      <c r="B58" s="78" t="s">
        <v>21</v>
      </c>
      <c r="C58" s="78" t="s">
        <v>167</v>
      </c>
      <c r="D58" s="79">
        <v>1.59</v>
      </c>
      <c r="E58" s="79">
        <v>1.99</v>
      </c>
      <c r="F58" s="79">
        <v>5.51</v>
      </c>
      <c r="G58" s="79">
        <v>6.55</v>
      </c>
      <c r="H58" s="79">
        <v>10.55</v>
      </c>
      <c r="I58" s="79">
        <v>13.17</v>
      </c>
      <c r="J58" s="79">
        <v>84.8</v>
      </c>
      <c r="K58" s="79">
        <v>106</v>
      </c>
      <c r="L58" s="79">
        <v>8.23</v>
      </c>
      <c r="M58" s="79">
        <f t="shared" ref="M58" si="31">L58</f>
        <v>8.23</v>
      </c>
      <c r="N58" s="79">
        <v>0.04</v>
      </c>
      <c r="O58" s="79">
        <f t="shared" ref="O58" si="32">N58</f>
        <v>0.04</v>
      </c>
      <c r="P58" s="79">
        <v>0.03</v>
      </c>
      <c r="Q58" s="79">
        <f t="shared" ref="Q58" si="33">P58</f>
        <v>0.03</v>
      </c>
      <c r="R58" s="79">
        <v>0</v>
      </c>
      <c r="S58" s="79">
        <f t="shared" ref="S58" si="34">R58</f>
        <v>0</v>
      </c>
      <c r="T58" s="79">
        <v>35.5</v>
      </c>
      <c r="U58" s="79">
        <f t="shared" ref="U58" si="35">T58</f>
        <v>35.5</v>
      </c>
      <c r="V58" s="79">
        <v>42.58</v>
      </c>
      <c r="W58" s="79">
        <f t="shared" ref="W58" si="36">V58</f>
        <v>42.58</v>
      </c>
      <c r="X58" s="79">
        <v>21</v>
      </c>
      <c r="Y58" s="79">
        <f t="shared" ref="Y58" si="37">X58</f>
        <v>21</v>
      </c>
      <c r="Z58" s="79">
        <v>0.95</v>
      </c>
      <c r="AA58" s="79">
        <f t="shared" ref="AA58" si="38">Z58</f>
        <v>0.95</v>
      </c>
      <c r="AB58" s="79">
        <v>305.32</v>
      </c>
      <c r="AC58" s="79">
        <f t="shared" ref="AC58" si="39">AB58</f>
        <v>305.32</v>
      </c>
      <c r="AD58" s="78">
        <v>110</v>
      </c>
    </row>
    <row r="59" spans="1:30" s="5" customFormat="1" ht="57" customHeight="1" x14ac:dyDescent="0.35">
      <c r="A59" s="80" t="s">
        <v>113</v>
      </c>
      <c r="B59" s="78" t="s">
        <v>114</v>
      </c>
      <c r="C59" s="158" t="str">
        <f>B59</f>
        <v>50/40</v>
      </c>
      <c r="D59" s="79">
        <v>10.34</v>
      </c>
      <c r="E59" s="79">
        <v>10.34</v>
      </c>
      <c r="F59" s="79">
        <v>8.67</v>
      </c>
      <c r="G59" s="79">
        <v>8.67</v>
      </c>
      <c r="H59" s="79">
        <v>12.46</v>
      </c>
      <c r="I59" s="79">
        <v>12.46</v>
      </c>
      <c r="J59" s="79">
        <v>170.7</v>
      </c>
      <c r="K59" s="79">
        <v>170.7</v>
      </c>
      <c r="L59" s="79">
        <v>0</v>
      </c>
      <c r="M59" s="79">
        <v>0</v>
      </c>
      <c r="N59" s="79">
        <v>0.04</v>
      </c>
      <c r="O59" s="79">
        <v>0.04</v>
      </c>
      <c r="P59" s="79">
        <v>4.8099999999999996</v>
      </c>
      <c r="Q59" s="79">
        <v>4.8099999999999996</v>
      </c>
      <c r="R59" s="79">
        <v>7</v>
      </c>
      <c r="S59" s="79">
        <v>7</v>
      </c>
      <c r="T59" s="79">
        <v>8.4</v>
      </c>
      <c r="U59" s="79">
        <v>8.4</v>
      </c>
      <c r="V59" s="79">
        <v>84.7</v>
      </c>
      <c r="W59" s="79">
        <v>84.7</v>
      </c>
      <c r="X59" s="79">
        <v>16.899999999999999</v>
      </c>
      <c r="Y59" s="79">
        <v>16.899999999999999</v>
      </c>
      <c r="Z59" s="79">
        <v>1</v>
      </c>
      <c r="AA59" s="79">
        <v>1</v>
      </c>
      <c r="AB59" s="79">
        <v>218.88</v>
      </c>
      <c r="AC59" s="79">
        <v>218.88</v>
      </c>
      <c r="AD59" s="78">
        <v>498</v>
      </c>
    </row>
    <row r="60" spans="1:30" s="12" customFormat="1" ht="54" customHeight="1" x14ac:dyDescent="0.4">
      <c r="A60" s="80" t="s">
        <v>46</v>
      </c>
      <c r="B60" s="78">
        <v>150</v>
      </c>
      <c r="C60" s="158">
        <f t="shared" ref="C60:C61" si="40">B60</f>
        <v>150</v>
      </c>
      <c r="D60" s="79">
        <v>3.75</v>
      </c>
      <c r="E60" s="79">
        <v>3.75</v>
      </c>
      <c r="F60" s="79">
        <v>6.15</v>
      </c>
      <c r="G60" s="79">
        <v>6.15</v>
      </c>
      <c r="H60" s="79">
        <v>38.549999999999997</v>
      </c>
      <c r="I60" s="79">
        <v>38.549999999999997</v>
      </c>
      <c r="J60" s="79">
        <v>228</v>
      </c>
      <c r="K60" s="79">
        <v>228</v>
      </c>
      <c r="L60" s="79">
        <v>0</v>
      </c>
      <c r="M60" s="79">
        <f t="shared" ref="M60:O61" si="41">L60</f>
        <v>0</v>
      </c>
      <c r="N60" s="79">
        <v>0.03</v>
      </c>
      <c r="O60" s="79">
        <f t="shared" si="41"/>
        <v>0.03</v>
      </c>
      <c r="P60" s="79">
        <v>0.02</v>
      </c>
      <c r="Q60" s="79">
        <f t="shared" ref="Q60:Q61" si="42">P60</f>
        <v>0.02</v>
      </c>
      <c r="R60" s="79">
        <v>20.25</v>
      </c>
      <c r="S60" s="79">
        <f t="shared" ref="S60:S61" si="43">R60</f>
        <v>20.25</v>
      </c>
      <c r="T60" s="79">
        <v>1.37</v>
      </c>
      <c r="U60" s="79">
        <f t="shared" ref="U60:U61" si="44">T60</f>
        <v>1.37</v>
      </c>
      <c r="V60" s="79">
        <v>60.95</v>
      </c>
      <c r="W60" s="79">
        <f t="shared" ref="W60:W61" si="45">V60</f>
        <v>60.95</v>
      </c>
      <c r="X60" s="79">
        <v>16.34</v>
      </c>
      <c r="Y60" s="79">
        <f t="shared" ref="Y60:Y61" si="46">X60</f>
        <v>16.34</v>
      </c>
      <c r="Z60" s="79">
        <v>0.53</v>
      </c>
      <c r="AA60" s="79">
        <f t="shared" ref="AA60:AA61" si="47">Z60</f>
        <v>0.53</v>
      </c>
      <c r="AB60" s="79">
        <v>40.58</v>
      </c>
      <c r="AC60" s="79">
        <f t="shared" ref="AC60:AC61" si="48">AB60</f>
        <v>40.58</v>
      </c>
      <c r="AD60" s="78">
        <v>520</v>
      </c>
    </row>
    <row r="61" spans="1:30" s="56" customFormat="1" ht="54" customHeight="1" x14ac:dyDescent="0.25">
      <c r="A61" s="80" t="s">
        <v>84</v>
      </c>
      <c r="B61" s="78" t="s">
        <v>116</v>
      </c>
      <c r="C61" s="158" t="str">
        <f t="shared" si="40"/>
        <v>200/7</v>
      </c>
      <c r="D61" s="79">
        <v>0.3</v>
      </c>
      <c r="E61" s="79">
        <v>0.3</v>
      </c>
      <c r="F61" s="79">
        <v>0</v>
      </c>
      <c r="G61" s="79">
        <v>0</v>
      </c>
      <c r="H61" s="79">
        <v>15.2</v>
      </c>
      <c r="I61" s="79">
        <v>15.2</v>
      </c>
      <c r="J61" s="79">
        <v>60</v>
      </c>
      <c r="K61" s="79">
        <v>60</v>
      </c>
      <c r="L61" s="79">
        <v>4.0599999999999996</v>
      </c>
      <c r="M61" s="79">
        <f t="shared" si="41"/>
        <v>4.0599999999999996</v>
      </c>
      <c r="N61" s="79">
        <v>0</v>
      </c>
      <c r="O61" s="79">
        <f t="shared" si="41"/>
        <v>0</v>
      </c>
      <c r="P61" s="79">
        <v>0</v>
      </c>
      <c r="Q61" s="79">
        <f t="shared" si="42"/>
        <v>0</v>
      </c>
      <c r="R61" s="79">
        <v>0</v>
      </c>
      <c r="S61" s="79">
        <f t="shared" si="43"/>
        <v>0</v>
      </c>
      <c r="T61" s="79">
        <v>15.16</v>
      </c>
      <c r="U61" s="79">
        <f t="shared" si="44"/>
        <v>15.16</v>
      </c>
      <c r="V61" s="79">
        <v>7.14</v>
      </c>
      <c r="W61" s="79">
        <f t="shared" si="45"/>
        <v>7.14</v>
      </c>
      <c r="X61" s="79">
        <v>5.6</v>
      </c>
      <c r="Y61" s="79">
        <f t="shared" si="46"/>
        <v>5.6</v>
      </c>
      <c r="Z61" s="79">
        <v>0.57999999999999996</v>
      </c>
      <c r="AA61" s="79">
        <f t="shared" si="47"/>
        <v>0.57999999999999996</v>
      </c>
      <c r="AB61" s="79">
        <v>0</v>
      </c>
      <c r="AC61" s="79">
        <f t="shared" si="48"/>
        <v>0</v>
      </c>
      <c r="AD61" s="78">
        <v>686</v>
      </c>
    </row>
    <row r="62" spans="1:30" s="12" customFormat="1" ht="54" customHeight="1" x14ac:dyDescent="0.4">
      <c r="A62" s="80" t="s">
        <v>25</v>
      </c>
      <c r="B62" s="78">
        <v>32.5</v>
      </c>
      <c r="C62" s="78">
        <v>32.5</v>
      </c>
      <c r="D62" s="79">
        <v>2.5024999999999999</v>
      </c>
      <c r="E62" s="79">
        <v>2.5024999999999999</v>
      </c>
      <c r="F62" s="79">
        <v>0.45500000000000002</v>
      </c>
      <c r="G62" s="79">
        <v>0.45500000000000002</v>
      </c>
      <c r="H62" s="79">
        <v>12.2525</v>
      </c>
      <c r="I62" s="79">
        <v>12.2525</v>
      </c>
      <c r="J62" s="79">
        <v>65</v>
      </c>
      <c r="K62" s="79">
        <v>65</v>
      </c>
      <c r="L62" s="79">
        <v>0</v>
      </c>
      <c r="M62" s="79">
        <v>0</v>
      </c>
      <c r="N62" s="79">
        <v>0.03</v>
      </c>
      <c r="O62" s="79">
        <v>0.03</v>
      </c>
      <c r="P62" s="79">
        <v>0</v>
      </c>
      <c r="Q62" s="79">
        <v>0</v>
      </c>
      <c r="R62" s="79">
        <v>0</v>
      </c>
      <c r="S62" s="79">
        <v>0</v>
      </c>
      <c r="T62" s="79">
        <v>11.62</v>
      </c>
      <c r="U62" s="79">
        <v>11.62</v>
      </c>
      <c r="V62" s="79">
        <v>22.86</v>
      </c>
      <c r="W62" s="79">
        <v>22.86</v>
      </c>
      <c r="X62" s="79">
        <v>20.420000000000002</v>
      </c>
      <c r="Y62" s="79">
        <v>20.420000000000002</v>
      </c>
      <c r="Z62" s="79">
        <v>1.58</v>
      </c>
      <c r="AA62" s="79">
        <v>1.58</v>
      </c>
      <c r="AB62" s="79">
        <v>0</v>
      </c>
      <c r="AC62" s="79">
        <v>0</v>
      </c>
      <c r="AD62" s="78" t="s">
        <v>26</v>
      </c>
    </row>
    <row r="63" spans="1:30" s="5" customFormat="1" ht="81.75" customHeight="1" x14ac:dyDescent="0.35">
      <c r="A63" s="80" t="s">
        <v>69</v>
      </c>
      <c r="B63" s="78">
        <v>18</v>
      </c>
      <c r="C63" s="158">
        <v>18</v>
      </c>
      <c r="D63" s="79">
        <v>1.35</v>
      </c>
      <c r="E63" s="79">
        <v>1.35</v>
      </c>
      <c r="F63" s="79">
        <v>0.52</v>
      </c>
      <c r="G63" s="79">
        <v>0.52</v>
      </c>
      <c r="H63" s="79">
        <v>9.25</v>
      </c>
      <c r="I63" s="79">
        <v>9.25</v>
      </c>
      <c r="J63" s="79">
        <v>47.4</v>
      </c>
      <c r="K63" s="79">
        <v>47.4</v>
      </c>
      <c r="L63" s="79">
        <v>0</v>
      </c>
      <c r="M63" s="79">
        <f t="shared" ref="M63:O63" si="49">L63</f>
        <v>0</v>
      </c>
      <c r="N63" s="79">
        <v>0.02</v>
      </c>
      <c r="O63" s="79">
        <f t="shared" si="49"/>
        <v>0.02</v>
      </c>
      <c r="P63" s="79">
        <v>0</v>
      </c>
      <c r="Q63" s="79">
        <f t="shared" ref="Q63" si="50">P63</f>
        <v>0</v>
      </c>
      <c r="R63" s="79">
        <v>0</v>
      </c>
      <c r="S63" s="79">
        <f t="shared" ref="S63" si="51">R63</f>
        <v>0</v>
      </c>
      <c r="T63" s="79">
        <v>5.94</v>
      </c>
      <c r="U63" s="79">
        <f t="shared" ref="U63" si="52">T63</f>
        <v>5.94</v>
      </c>
      <c r="V63" s="79">
        <v>5.94</v>
      </c>
      <c r="W63" s="79">
        <f t="shared" ref="W63" si="53">V63</f>
        <v>5.94</v>
      </c>
      <c r="X63" s="79">
        <v>10.44</v>
      </c>
      <c r="Y63" s="79">
        <f t="shared" ref="Y63" si="54">X63</f>
        <v>10.44</v>
      </c>
      <c r="Z63" s="79">
        <v>0.8</v>
      </c>
      <c r="AA63" s="79">
        <f t="shared" ref="AA63" si="55">Z63</f>
        <v>0.8</v>
      </c>
      <c r="AB63" s="79">
        <v>0</v>
      </c>
      <c r="AC63" s="79">
        <f t="shared" ref="AC63" si="56">AB63</f>
        <v>0</v>
      </c>
      <c r="AD63" s="78" t="s">
        <v>26</v>
      </c>
    </row>
    <row r="64" spans="1:30" s="12" customFormat="1" x14ac:dyDescent="0.4">
      <c r="A64" s="95" t="s">
        <v>27</v>
      </c>
      <c r="B64" s="78"/>
      <c r="C64" s="158"/>
      <c r="D64" s="79">
        <f>SUM(D57:D63)</f>
        <v>20.432500000000005</v>
      </c>
      <c r="E64" s="79">
        <f t="shared" ref="E64:AC64" si="57">SUM(E57:E63)</f>
        <v>20.832500000000003</v>
      </c>
      <c r="F64" s="79">
        <f t="shared" si="57"/>
        <v>22.344999999999995</v>
      </c>
      <c r="G64" s="79">
        <f t="shared" si="57"/>
        <v>23.384999999999994</v>
      </c>
      <c r="H64" s="79">
        <f t="shared" si="57"/>
        <v>99.512500000000003</v>
      </c>
      <c r="I64" s="79">
        <f t="shared" si="57"/>
        <v>102.13250000000001</v>
      </c>
      <c r="J64" s="79">
        <f t="shared" si="57"/>
        <v>672.62</v>
      </c>
      <c r="K64" s="79">
        <f t="shared" si="57"/>
        <v>693.81999999999994</v>
      </c>
      <c r="L64" s="79">
        <f t="shared" si="57"/>
        <v>14.489999999999998</v>
      </c>
      <c r="M64" s="79">
        <f t="shared" si="57"/>
        <v>14.489999999999998</v>
      </c>
      <c r="N64" s="79">
        <f t="shared" si="57"/>
        <v>0.18</v>
      </c>
      <c r="O64" s="79">
        <f t="shared" si="57"/>
        <v>0.18</v>
      </c>
      <c r="P64" s="79">
        <f t="shared" si="57"/>
        <v>4.8699999999999992</v>
      </c>
      <c r="Q64" s="79">
        <f t="shared" si="57"/>
        <v>4.8699999999999992</v>
      </c>
      <c r="R64" s="79">
        <f t="shared" si="57"/>
        <v>27.25</v>
      </c>
      <c r="S64" s="79">
        <f t="shared" si="57"/>
        <v>27.25</v>
      </c>
      <c r="T64" s="79">
        <f t="shared" si="57"/>
        <v>82.28</v>
      </c>
      <c r="U64" s="79">
        <f t="shared" si="57"/>
        <v>82.28</v>
      </c>
      <c r="V64" s="79">
        <f t="shared" si="57"/>
        <v>236.16000000000003</v>
      </c>
      <c r="W64" s="79">
        <f t="shared" si="57"/>
        <v>236.16000000000003</v>
      </c>
      <c r="X64" s="79">
        <f t="shared" si="57"/>
        <v>94.86</v>
      </c>
      <c r="Y64" s="79">
        <f t="shared" si="57"/>
        <v>94.86</v>
      </c>
      <c r="Z64" s="79">
        <f t="shared" si="57"/>
        <v>5.58</v>
      </c>
      <c r="AA64" s="79">
        <f t="shared" si="57"/>
        <v>5.58</v>
      </c>
      <c r="AB64" s="79">
        <f t="shared" si="57"/>
        <v>585.19000000000005</v>
      </c>
      <c r="AC64" s="79">
        <f t="shared" si="57"/>
        <v>585.19000000000005</v>
      </c>
      <c r="AD64" s="15"/>
    </row>
    <row r="65" spans="1:30" s="12" customFormat="1" x14ac:dyDescent="0.4">
      <c r="A65" s="95" t="s">
        <v>93</v>
      </c>
      <c r="B65" s="79"/>
      <c r="C65" s="81"/>
      <c r="D65" s="79">
        <f t="shared" ref="D65:AC65" si="58">D64+D51</f>
        <v>26.182500000000005</v>
      </c>
      <c r="E65" s="79">
        <f t="shared" si="58"/>
        <v>26.582500000000003</v>
      </c>
      <c r="F65" s="79">
        <f t="shared" si="58"/>
        <v>30.664999999999996</v>
      </c>
      <c r="G65" s="79">
        <f t="shared" si="58"/>
        <v>31.704999999999995</v>
      </c>
      <c r="H65" s="79">
        <f t="shared" si="58"/>
        <v>143.5625</v>
      </c>
      <c r="I65" s="79">
        <f t="shared" si="58"/>
        <v>146.1825</v>
      </c>
      <c r="J65" s="79">
        <f t="shared" si="58"/>
        <v>950.52</v>
      </c>
      <c r="K65" s="79">
        <f t="shared" si="58"/>
        <v>971.71999999999991</v>
      </c>
      <c r="L65" s="79">
        <f t="shared" si="58"/>
        <v>14.509999999999998</v>
      </c>
      <c r="M65" s="79">
        <f t="shared" si="58"/>
        <v>14.509999999999998</v>
      </c>
      <c r="N65" s="79">
        <f t="shared" si="58"/>
        <v>0.31</v>
      </c>
      <c r="O65" s="79">
        <f t="shared" si="58"/>
        <v>0.31</v>
      </c>
      <c r="P65" s="79">
        <f t="shared" si="58"/>
        <v>4.8999999999999995</v>
      </c>
      <c r="Q65" s="79">
        <f t="shared" si="58"/>
        <v>4.8999999999999995</v>
      </c>
      <c r="R65" s="79">
        <f t="shared" si="58"/>
        <v>47.25</v>
      </c>
      <c r="S65" s="79">
        <f t="shared" si="58"/>
        <v>47.25</v>
      </c>
      <c r="T65" s="79">
        <f t="shared" si="58"/>
        <v>108.41</v>
      </c>
      <c r="U65" s="79">
        <f t="shared" si="58"/>
        <v>108.41</v>
      </c>
      <c r="V65" s="79">
        <f t="shared" si="58"/>
        <v>352.40000000000003</v>
      </c>
      <c r="W65" s="79">
        <f t="shared" si="58"/>
        <v>352.40000000000003</v>
      </c>
      <c r="X65" s="79">
        <f t="shared" si="58"/>
        <v>148.28</v>
      </c>
      <c r="Y65" s="79">
        <f t="shared" si="58"/>
        <v>148.28</v>
      </c>
      <c r="Z65" s="79">
        <f t="shared" si="58"/>
        <v>7.75</v>
      </c>
      <c r="AA65" s="79">
        <f t="shared" si="58"/>
        <v>7.75</v>
      </c>
      <c r="AB65" s="79">
        <f t="shared" si="58"/>
        <v>670.40000000000009</v>
      </c>
      <c r="AC65" s="79">
        <f t="shared" si="58"/>
        <v>670.40000000000009</v>
      </c>
      <c r="AD65" s="15"/>
    </row>
    <row r="66" spans="1:30" s="5" customFormat="1" x14ac:dyDescent="0.35">
      <c r="A66" s="8"/>
      <c r="B66" s="9"/>
      <c r="C66" s="151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</row>
    <row r="67" spans="1:30" s="5" customFormat="1" ht="32.450000000000003" customHeight="1" x14ac:dyDescent="0.35">
      <c r="A67" s="8"/>
      <c r="B67" s="9"/>
      <c r="C67" s="151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</row>
    <row r="68" spans="1:30" s="5" customFormat="1" ht="32.450000000000003" customHeight="1" x14ac:dyDescent="0.45">
      <c r="A68" s="6" t="s">
        <v>32</v>
      </c>
      <c r="B68" s="9"/>
      <c r="C68" s="151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</row>
    <row r="69" spans="1:30" s="12" customFormat="1" ht="97.5" customHeight="1" x14ac:dyDescent="0.45">
      <c r="A69" s="6" t="s">
        <v>67</v>
      </c>
      <c r="B69" s="2"/>
      <c r="C69" s="146"/>
      <c r="D69" s="3"/>
      <c r="E69" s="3"/>
      <c r="F69" s="3"/>
      <c r="G69" s="3"/>
      <c r="H69" s="3"/>
      <c r="I69" s="3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193"/>
    </row>
    <row r="70" spans="1:30" s="12" customFormat="1" ht="50.25" customHeight="1" x14ac:dyDescent="0.4">
      <c r="A70" s="249" t="s">
        <v>2</v>
      </c>
      <c r="B70" s="249" t="s">
        <v>3</v>
      </c>
      <c r="C70" s="249"/>
      <c r="D70" s="251" t="s">
        <v>4</v>
      </c>
      <c r="E70" s="251"/>
      <c r="F70" s="251" t="s">
        <v>5</v>
      </c>
      <c r="G70" s="251"/>
      <c r="H70" s="251" t="s">
        <v>6</v>
      </c>
      <c r="I70" s="251"/>
      <c r="J70" s="251" t="s">
        <v>7</v>
      </c>
      <c r="K70" s="251"/>
      <c r="L70" s="254" t="s">
        <v>8</v>
      </c>
      <c r="M70" s="254"/>
      <c r="N70" s="254"/>
      <c r="O70" s="254"/>
      <c r="P70" s="254"/>
      <c r="Q70" s="254"/>
      <c r="R70" s="254"/>
      <c r="S70" s="254"/>
      <c r="T70" s="254" t="s">
        <v>9</v>
      </c>
      <c r="U70" s="254"/>
      <c r="V70" s="254"/>
      <c r="W70" s="254"/>
      <c r="X70" s="254"/>
      <c r="Y70" s="254"/>
      <c r="Z70" s="254"/>
      <c r="AA70" s="254"/>
      <c r="AB70" s="254"/>
      <c r="AC70" s="254"/>
      <c r="AD70" s="231" t="s">
        <v>10</v>
      </c>
    </row>
    <row r="71" spans="1:30" s="12" customFormat="1" ht="45" customHeight="1" x14ac:dyDescent="0.4">
      <c r="A71" s="249"/>
      <c r="B71" s="249" t="s">
        <v>164</v>
      </c>
      <c r="C71" s="228" t="s">
        <v>11</v>
      </c>
      <c r="D71" s="249" t="s">
        <v>164</v>
      </c>
      <c r="E71" s="249" t="s">
        <v>11</v>
      </c>
      <c r="F71" s="249" t="s">
        <v>164</v>
      </c>
      <c r="G71" s="249" t="s">
        <v>11</v>
      </c>
      <c r="H71" s="249" t="s">
        <v>164</v>
      </c>
      <c r="I71" s="249" t="s">
        <v>11</v>
      </c>
      <c r="J71" s="249" t="s">
        <v>164</v>
      </c>
      <c r="K71" s="249" t="s">
        <v>11</v>
      </c>
      <c r="L71" s="254" t="s">
        <v>12</v>
      </c>
      <c r="M71" s="254"/>
      <c r="N71" s="254" t="s">
        <v>13</v>
      </c>
      <c r="O71" s="254"/>
      <c r="P71" s="249" t="s">
        <v>14</v>
      </c>
      <c r="Q71" s="249"/>
      <c r="R71" s="249" t="s">
        <v>15</v>
      </c>
      <c r="S71" s="249"/>
      <c r="T71" s="249" t="s">
        <v>16</v>
      </c>
      <c r="U71" s="249"/>
      <c r="V71" s="249" t="s">
        <v>17</v>
      </c>
      <c r="W71" s="249"/>
      <c r="X71" s="249" t="s">
        <v>18</v>
      </c>
      <c r="Y71" s="249"/>
      <c r="Z71" s="249" t="s">
        <v>19</v>
      </c>
      <c r="AA71" s="249"/>
      <c r="AB71" s="249" t="s">
        <v>20</v>
      </c>
      <c r="AC71" s="249"/>
      <c r="AD71" s="231"/>
    </row>
    <row r="72" spans="1:30" s="12" customFormat="1" ht="108" customHeight="1" x14ac:dyDescent="0.4">
      <c r="A72" s="249"/>
      <c r="B72" s="249"/>
      <c r="C72" s="228"/>
      <c r="D72" s="249"/>
      <c r="E72" s="249"/>
      <c r="F72" s="249"/>
      <c r="G72" s="249"/>
      <c r="H72" s="249"/>
      <c r="I72" s="249"/>
      <c r="J72" s="249"/>
      <c r="K72" s="249"/>
      <c r="L72" s="93" t="s">
        <v>164</v>
      </c>
      <c r="M72" s="93" t="s">
        <v>11</v>
      </c>
      <c r="N72" s="93" t="s">
        <v>164</v>
      </c>
      <c r="O72" s="93" t="s">
        <v>11</v>
      </c>
      <c r="P72" s="93" t="s">
        <v>164</v>
      </c>
      <c r="Q72" s="93" t="s">
        <v>11</v>
      </c>
      <c r="R72" s="93" t="s">
        <v>164</v>
      </c>
      <c r="S72" s="93" t="s">
        <v>11</v>
      </c>
      <c r="T72" s="93" t="s">
        <v>164</v>
      </c>
      <c r="U72" s="93" t="s">
        <v>11</v>
      </c>
      <c r="V72" s="93" t="s">
        <v>164</v>
      </c>
      <c r="W72" s="93" t="s">
        <v>11</v>
      </c>
      <c r="X72" s="93" t="s">
        <v>164</v>
      </c>
      <c r="Y72" s="93" t="s">
        <v>11</v>
      </c>
      <c r="Z72" s="93" t="s">
        <v>164</v>
      </c>
      <c r="AA72" s="93" t="s">
        <v>11</v>
      </c>
      <c r="AB72" s="93" t="s">
        <v>164</v>
      </c>
      <c r="AC72" s="93" t="s">
        <v>11</v>
      </c>
      <c r="AD72" s="231"/>
    </row>
    <row r="73" spans="1:30" s="12" customFormat="1" ht="97.5" customHeight="1" x14ac:dyDescent="0.4">
      <c r="A73" s="13" t="s">
        <v>169</v>
      </c>
      <c r="B73" s="78" t="s">
        <v>95</v>
      </c>
      <c r="C73" s="78" t="str">
        <f>B73</f>
        <v>150/5</v>
      </c>
      <c r="D73" s="79">
        <v>3.72</v>
      </c>
      <c r="E73" s="79">
        <v>3.72</v>
      </c>
      <c r="F73" s="79">
        <v>6.36</v>
      </c>
      <c r="G73" s="79">
        <v>6.36</v>
      </c>
      <c r="H73" s="79">
        <v>23.56</v>
      </c>
      <c r="I73" s="79">
        <v>23.56</v>
      </c>
      <c r="J73" s="79">
        <v>172.05</v>
      </c>
      <c r="K73" s="79">
        <v>172.05</v>
      </c>
      <c r="L73" s="79">
        <v>0</v>
      </c>
      <c r="M73" s="79">
        <f>L73</f>
        <v>0</v>
      </c>
      <c r="N73" s="79">
        <v>0.03</v>
      </c>
      <c r="O73" s="79">
        <f>N73</f>
        <v>0.03</v>
      </c>
      <c r="P73" s="79">
        <v>0.02</v>
      </c>
      <c r="Q73" s="79">
        <f>P73</f>
        <v>0.02</v>
      </c>
      <c r="R73" s="79">
        <v>20</v>
      </c>
      <c r="S73" s="79">
        <f>R73</f>
        <v>20</v>
      </c>
      <c r="T73" s="79">
        <v>8.4</v>
      </c>
      <c r="U73" s="79">
        <f>T73</f>
        <v>8.4</v>
      </c>
      <c r="V73" s="79">
        <v>29.4</v>
      </c>
      <c r="W73" s="79">
        <f>V73</f>
        <v>29.4</v>
      </c>
      <c r="X73" s="79">
        <v>5.9</v>
      </c>
      <c r="Y73" s="79">
        <f>X73</f>
        <v>5.9</v>
      </c>
      <c r="Z73" s="79">
        <v>0.34</v>
      </c>
      <c r="AA73" s="79">
        <f>Z73</f>
        <v>0.34</v>
      </c>
      <c r="AB73" s="79">
        <v>43.9</v>
      </c>
      <c r="AC73" s="79">
        <f>AB73</f>
        <v>43.9</v>
      </c>
      <c r="AD73" s="78">
        <v>302</v>
      </c>
    </row>
    <row r="74" spans="1:30" s="56" customFormat="1" ht="97.5" customHeight="1" x14ac:dyDescent="0.25">
      <c r="A74" s="80" t="s">
        <v>69</v>
      </c>
      <c r="B74" s="195" t="s">
        <v>170</v>
      </c>
      <c r="C74" s="196" t="s">
        <v>170</v>
      </c>
      <c r="D74" s="79">
        <v>1.35</v>
      </c>
      <c r="E74" s="79">
        <v>1.35</v>
      </c>
      <c r="F74" s="79">
        <v>0.52</v>
      </c>
      <c r="G74" s="79">
        <v>0.52</v>
      </c>
      <c r="H74" s="79">
        <v>9.25</v>
      </c>
      <c r="I74" s="79">
        <v>9.25</v>
      </c>
      <c r="J74" s="79">
        <v>47.4</v>
      </c>
      <c r="K74" s="79">
        <v>47.4</v>
      </c>
      <c r="L74" s="79">
        <v>0</v>
      </c>
      <c r="M74" s="79">
        <f t="shared" ref="M74:O74" si="59">L74</f>
        <v>0</v>
      </c>
      <c r="N74" s="79">
        <v>0.02</v>
      </c>
      <c r="O74" s="79">
        <f t="shared" si="59"/>
        <v>0.02</v>
      </c>
      <c r="P74" s="79">
        <v>0</v>
      </c>
      <c r="Q74" s="79">
        <f t="shared" ref="Q74" si="60">P74</f>
        <v>0</v>
      </c>
      <c r="R74" s="79">
        <v>0</v>
      </c>
      <c r="S74" s="79">
        <f t="shared" ref="S74" si="61">R74</f>
        <v>0</v>
      </c>
      <c r="T74" s="79">
        <v>5.94</v>
      </c>
      <c r="U74" s="79">
        <f t="shared" ref="U74" si="62">T74</f>
        <v>5.94</v>
      </c>
      <c r="V74" s="79">
        <v>5.94</v>
      </c>
      <c r="W74" s="79">
        <f t="shared" ref="W74" si="63">V74</f>
        <v>5.94</v>
      </c>
      <c r="X74" s="79">
        <v>10.44</v>
      </c>
      <c r="Y74" s="79">
        <f t="shared" ref="Y74" si="64">X74</f>
        <v>10.44</v>
      </c>
      <c r="Z74" s="79">
        <v>0.8</v>
      </c>
      <c r="AA74" s="79">
        <f t="shared" ref="AA74" si="65">Z74</f>
        <v>0.8</v>
      </c>
      <c r="AB74" s="79">
        <v>0</v>
      </c>
      <c r="AC74" s="79">
        <f t="shared" ref="AC74" si="66">AB74</f>
        <v>0</v>
      </c>
      <c r="AD74" s="78" t="s">
        <v>26</v>
      </c>
    </row>
    <row r="75" spans="1:30" s="12" customFormat="1" x14ac:dyDescent="0.4">
      <c r="A75" s="80" t="s">
        <v>23</v>
      </c>
      <c r="B75" s="78">
        <v>200</v>
      </c>
      <c r="C75" s="158">
        <f t="shared" ref="C75" si="67">B75</f>
        <v>200</v>
      </c>
      <c r="D75" s="79">
        <v>0.2</v>
      </c>
      <c r="E75" s="79">
        <v>0.2</v>
      </c>
      <c r="F75" s="79">
        <v>0</v>
      </c>
      <c r="G75" s="79">
        <v>0</v>
      </c>
      <c r="H75" s="79">
        <v>15</v>
      </c>
      <c r="I75" s="79">
        <v>15</v>
      </c>
      <c r="J75" s="79">
        <v>58</v>
      </c>
      <c r="K75" s="79">
        <v>58</v>
      </c>
      <c r="L75" s="79">
        <v>0.02</v>
      </c>
      <c r="M75" s="79">
        <v>0.02</v>
      </c>
      <c r="N75" s="79">
        <v>0</v>
      </c>
      <c r="O75" s="79">
        <v>0</v>
      </c>
      <c r="P75" s="79">
        <v>0</v>
      </c>
      <c r="Q75" s="79">
        <v>0</v>
      </c>
      <c r="R75" s="79">
        <v>0</v>
      </c>
      <c r="S75" s="79">
        <v>0</v>
      </c>
      <c r="T75" s="79">
        <v>1.29</v>
      </c>
      <c r="U75" s="79">
        <v>1.29</v>
      </c>
      <c r="V75" s="79">
        <v>1.6</v>
      </c>
      <c r="W75" s="79">
        <v>1.6</v>
      </c>
      <c r="X75" s="79">
        <v>0.88</v>
      </c>
      <c r="Y75" s="79">
        <v>0.88</v>
      </c>
      <c r="Z75" s="79">
        <v>0.21</v>
      </c>
      <c r="AA75" s="79">
        <v>0.21</v>
      </c>
      <c r="AB75" s="79">
        <v>8.7100000000000009</v>
      </c>
      <c r="AC75" s="79">
        <v>8.7100000000000009</v>
      </c>
      <c r="AD75" s="78">
        <v>685</v>
      </c>
    </row>
    <row r="76" spans="1:30" s="12" customFormat="1" x14ac:dyDescent="0.4">
      <c r="A76" s="95" t="s">
        <v>27</v>
      </c>
      <c r="B76" s="78"/>
      <c r="C76" s="158"/>
      <c r="D76" s="79">
        <f>SUM(D73:D75)</f>
        <v>5.2700000000000005</v>
      </c>
      <c r="E76" s="79">
        <f t="shared" ref="E76:AC76" si="68">SUM(E73:E75)</f>
        <v>5.2700000000000005</v>
      </c>
      <c r="F76" s="79">
        <f t="shared" si="68"/>
        <v>6.8800000000000008</v>
      </c>
      <c r="G76" s="79">
        <f t="shared" si="68"/>
        <v>6.8800000000000008</v>
      </c>
      <c r="H76" s="79">
        <f t="shared" si="68"/>
        <v>47.81</v>
      </c>
      <c r="I76" s="79">
        <f t="shared" si="68"/>
        <v>47.81</v>
      </c>
      <c r="J76" s="79">
        <f t="shared" si="68"/>
        <v>277.45000000000005</v>
      </c>
      <c r="K76" s="79">
        <f t="shared" si="68"/>
        <v>277.45000000000005</v>
      </c>
      <c r="L76" s="79">
        <f t="shared" si="68"/>
        <v>0.02</v>
      </c>
      <c r="M76" s="79">
        <f t="shared" si="68"/>
        <v>0.02</v>
      </c>
      <c r="N76" s="79">
        <f t="shared" si="68"/>
        <v>0.05</v>
      </c>
      <c r="O76" s="79">
        <f t="shared" si="68"/>
        <v>0.05</v>
      </c>
      <c r="P76" s="79">
        <f t="shared" si="68"/>
        <v>0.02</v>
      </c>
      <c r="Q76" s="79">
        <f t="shared" si="68"/>
        <v>0.02</v>
      </c>
      <c r="R76" s="79">
        <f t="shared" si="68"/>
        <v>20</v>
      </c>
      <c r="S76" s="79">
        <f t="shared" si="68"/>
        <v>20</v>
      </c>
      <c r="T76" s="79">
        <f t="shared" si="68"/>
        <v>15.629999999999999</v>
      </c>
      <c r="U76" s="79">
        <f t="shared" si="68"/>
        <v>15.629999999999999</v>
      </c>
      <c r="V76" s="79">
        <f t="shared" si="68"/>
        <v>36.94</v>
      </c>
      <c r="W76" s="79">
        <f t="shared" si="68"/>
        <v>36.94</v>
      </c>
      <c r="X76" s="79">
        <f t="shared" si="68"/>
        <v>17.22</v>
      </c>
      <c r="Y76" s="79">
        <f t="shared" si="68"/>
        <v>17.22</v>
      </c>
      <c r="Z76" s="79">
        <f t="shared" si="68"/>
        <v>1.35</v>
      </c>
      <c r="AA76" s="79">
        <f t="shared" si="68"/>
        <v>1.35</v>
      </c>
      <c r="AB76" s="79">
        <f t="shared" si="68"/>
        <v>52.61</v>
      </c>
      <c r="AC76" s="79">
        <f t="shared" si="68"/>
        <v>52.61</v>
      </c>
      <c r="AD76" s="15"/>
    </row>
    <row r="77" spans="1:30" s="5" customFormat="1" x14ac:dyDescent="0.35">
      <c r="A77" s="8"/>
      <c r="B77" s="9"/>
      <c r="C77" s="151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94"/>
    </row>
    <row r="78" spans="1:30" s="12" customFormat="1" ht="85.5" customHeight="1" x14ac:dyDescent="0.45">
      <c r="A78" s="6" t="s">
        <v>33</v>
      </c>
      <c r="B78" s="2"/>
      <c r="C78" s="146"/>
      <c r="D78" s="3"/>
      <c r="E78" s="3"/>
      <c r="F78" s="3"/>
      <c r="G78" s="3"/>
      <c r="H78" s="3"/>
      <c r="I78" s="3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192"/>
    </row>
    <row r="79" spans="1:30" s="56" customFormat="1" ht="48" customHeight="1" x14ac:dyDescent="0.25">
      <c r="A79" s="249" t="s">
        <v>2</v>
      </c>
      <c r="B79" s="249" t="s">
        <v>3</v>
      </c>
      <c r="C79" s="249"/>
      <c r="D79" s="251" t="s">
        <v>4</v>
      </c>
      <c r="E79" s="251"/>
      <c r="F79" s="251" t="s">
        <v>5</v>
      </c>
      <c r="G79" s="251"/>
      <c r="H79" s="251" t="s">
        <v>6</v>
      </c>
      <c r="I79" s="251"/>
      <c r="J79" s="251" t="s">
        <v>7</v>
      </c>
      <c r="K79" s="251"/>
      <c r="L79" s="254" t="s">
        <v>8</v>
      </c>
      <c r="M79" s="254"/>
      <c r="N79" s="254"/>
      <c r="O79" s="254"/>
      <c r="P79" s="254"/>
      <c r="Q79" s="254"/>
      <c r="R79" s="254"/>
      <c r="S79" s="254"/>
      <c r="T79" s="254" t="s">
        <v>9</v>
      </c>
      <c r="U79" s="254"/>
      <c r="V79" s="254"/>
      <c r="W79" s="254"/>
      <c r="X79" s="254"/>
      <c r="Y79" s="254"/>
      <c r="Z79" s="254"/>
      <c r="AA79" s="254"/>
      <c r="AB79" s="254"/>
      <c r="AC79" s="254"/>
      <c r="AD79" s="231" t="s">
        <v>10</v>
      </c>
    </row>
    <row r="80" spans="1:30" s="12" customFormat="1" ht="57.75" customHeight="1" x14ac:dyDescent="0.4">
      <c r="A80" s="249"/>
      <c r="B80" s="249" t="s">
        <v>164</v>
      </c>
      <c r="C80" s="228" t="s">
        <v>11</v>
      </c>
      <c r="D80" s="249" t="s">
        <v>164</v>
      </c>
      <c r="E80" s="249" t="s">
        <v>11</v>
      </c>
      <c r="F80" s="249" t="s">
        <v>164</v>
      </c>
      <c r="G80" s="249" t="s">
        <v>11</v>
      </c>
      <c r="H80" s="249" t="s">
        <v>164</v>
      </c>
      <c r="I80" s="249" t="s">
        <v>11</v>
      </c>
      <c r="J80" s="249" t="s">
        <v>164</v>
      </c>
      <c r="K80" s="249" t="s">
        <v>11</v>
      </c>
      <c r="L80" s="254" t="s">
        <v>12</v>
      </c>
      <c r="M80" s="254"/>
      <c r="N80" s="254" t="s">
        <v>13</v>
      </c>
      <c r="O80" s="254"/>
      <c r="P80" s="249" t="s">
        <v>14</v>
      </c>
      <c r="Q80" s="249"/>
      <c r="R80" s="249" t="s">
        <v>15</v>
      </c>
      <c r="S80" s="249"/>
      <c r="T80" s="249" t="s">
        <v>16</v>
      </c>
      <c r="U80" s="249"/>
      <c r="V80" s="249" t="s">
        <v>17</v>
      </c>
      <c r="W80" s="249"/>
      <c r="X80" s="249" t="s">
        <v>18</v>
      </c>
      <c r="Y80" s="249"/>
      <c r="Z80" s="249" t="s">
        <v>19</v>
      </c>
      <c r="AA80" s="249"/>
      <c r="AB80" s="249" t="s">
        <v>20</v>
      </c>
      <c r="AC80" s="249"/>
      <c r="AD80" s="231"/>
    </row>
    <row r="81" spans="1:30" s="12" customFormat="1" ht="85.5" customHeight="1" x14ac:dyDescent="0.4">
      <c r="A81" s="249"/>
      <c r="B81" s="249"/>
      <c r="C81" s="228"/>
      <c r="D81" s="249"/>
      <c r="E81" s="249"/>
      <c r="F81" s="249"/>
      <c r="G81" s="249"/>
      <c r="H81" s="249"/>
      <c r="I81" s="249"/>
      <c r="J81" s="249"/>
      <c r="K81" s="249"/>
      <c r="L81" s="93" t="s">
        <v>164</v>
      </c>
      <c r="M81" s="93" t="s">
        <v>11</v>
      </c>
      <c r="N81" s="93" t="s">
        <v>164</v>
      </c>
      <c r="O81" s="93" t="s">
        <v>11</v>
      </c>
      <c r="P81" s="93" t="s">
        <v>164</v>
      </c>
      <c r="Q81" s="93" t="s">
        <v>11</v>
      </c>
      <c r="R81" s="93" t="s">
        <v>164</v>
      </c>
      <c r="S81" s="93" t="s">
        <v>11</v>
      </c>
      <c r="T81" s="93" t="s">
        <v>164</v>
      </c>
      <c r="U81" s="93" t="s">
        <v>11</v>
      </c>
      <c r="V81" s="93" t="s">
        <v>164</v>
      </c>
      <c r="W81" s="93" t="s">
        <v>11</v>
      </c>
      <c r="X81" s="93" t="s">
        <v>164</v>
      </c>
      <c r="Y81" s="93" t="s">
        <v>11</v>
      </c>
      <c r="Z81" s="93" t="s">
        <v>164</v>
      </c>
      <c r="AA81" s="93" t="s">
        <v>11</v>
      </c>
      <c r="AB81" s="93" t="s">
        <v>164</v>
      </c>
      <c r="AC81" s="93" t="s">
        <v>11</v>
      </c>
      <c r="AD81" s="231"/>
    </row>
    <row r="82" spans="1:30" s="5" customFormat="1" x14ac:dyDescent="0.35">
      <c r="A82" s="13" t="s">
        <v>79</v>
      </c>
      <c r="B82" s="78">
        <v>30</v>
      </c>
      <c r="C82" s="158">
        <f>B82</f>
        <v>30</v>
      </c>
      <c r="D82" s="79">
        <v>0.68</v>
      </c>
      <c r="E82" s="79">
        <v>0.68</v>
      </c>
      <c r="F82" s="79">
        <v>1.1299999999999999</v>
      </c>
      <c r="G82" s="79">
        <v>1.1299999999999999</v>
      </c>
      <c r="H82" s="79">
        <v>13.35</v>
      </c>
      <c r="I82" s="79">
        <v>13.35</v>
      </c>
      <c r="J82" s="79">
        <v>25.5</v>
      </c>
      <c r="K82" s="79">
        <v>25.5</v>
      </c>
      <c r="L82" s="79">
        <v>4.17</v>
      </c>
      <c r="M82" s="79">
        <v>4.17</v>
      </c>
      <c r="N82" s="79">
        <v>1.4999999999999999E-2</v>
      </c>
      <c r="O82" s="79">
        <v>1.4999999999999999E-2</v>
      </c>
      <c r="P82" s="79">
        <v>1.4999999999999999E-2</v>
      </c>
      <c r="Q82" s="79">
        <v>1.4999999999999999E-2</v>
      </c>
      <c r="R82" s="79">
        <v>0</v>
      </c>
      <c r="S82" s="79">
        <v>0</v>
      </c>
      <c r="T82" s="79">
        <v>17.46</v>
      </c>
      <c r="U82" s="79">
        <v>17.46</v>
      </c>
      <c r="V82" s="79">
        <v>21.18</v>
      </c>
      <c r="W82" s="79">
        <v>21.18</v>
      </c>
      <c r="X82" s="79">
        <v>10.08</v>
      </c>
      <c r="Y82" s="79">
        <v>10.08</v>
      </c>
      <c r="Z82" s="79">
        <v>0.45</v>
      </c>
      <c r="AA82" s="79">
        <v>0.45</v>
      </c>
      <c r="AB82" s="79">
        <v>105.35</v>
      </c>
      <c r="AC82" s="79">
        <v>105.35</v>
      </c>
      <c r="AD82" s="78"/>
    </row>
    <row r="83" spans="1:30" s="5" customFormat="1" ht="99" x14ac:dyDescent="0.35">
      <c r="A83" s="13" t="s">
        <v>34</v>
      </c>
      <c r="B83" s="78" t="s">
        <v>21</v>
      </c>
      <c r="C83" s="158" t="s">
        <v>167</v>
      </c>
      <c r="D83" s="79">
        <v>2.3199999999999998</v>
      </c>
      <c r="E83" s="79">
        <v>2.9</v>
      </c>
      <c r="F83" s="79">
        <v>2</v>
      </c>
      <c r="G83" s="79">
        <v>2.5</v>
      </c>
      <c r="H83" s="79">
        <v>16.8</v>
      </c>
      <c r="I83" s="79">
        <v>21</v>
      </c>
      <c r="J83" s="79">
        <v>96</v>
      </c>
      <c r="K83" s="79">
        <v>120</v>
      </c>
      <c r="L83" s="79">
        <v>6.6</v>
      </c>
      <c r="M83" s="79">
        <f t="shared" ref="M83" si="69">L83</f>
        <v>6.6</v>
      </c>
      <c r="N83" s="79">
        <v>0.02</v>
      </c>
      <c r="O83" s="79">
        <f t="shared" ref="O83" si="70">N83</f>
        <v>0.02</v>
      </c>
      <c r="P83" s="79">
        <v>0.05</v>
      </c>
      <c r="Q83" s="79">
        <f t="shared" ref="Q83" si="71">P83</f>
        <v>0.05</v>
      </c>
      <c r="R83" s="79">
        <v>0.02</v>
      </c>
      <c r="S83" s="79">
        <f t="shared" ref="S83" si="72">R83</f>
        <v>0.02</v>
      </c>
      <c r="T83" s="79">
        <v>9.6</v>
      </c>
      <c r="U83" s="79">
        <f t="shared" ref="U83" si="73">T83</f>
        <v>9.6</v>
      </c>
      <c r="V83" s="79">
        <v>22.8</v>
      </c>
      <c r="W83" s="79">
        <f t="shared" ref="W83" si="74">V83</f>
        <v>22.8</v>
      </c>
      <c r="X83" s="79">
        <v>15.97</v>
      </c>
      <c r="Y83" s="79">
        <f t="shared" ref="Y83" si="75">X83</f>
        <v>15.97</v>
      </c>
      <c r="Z83" s="79">
        <v>0.64</v>
      </c>
      <c r="AA83" s="79">
        <f t="shared" ref="AA83" si="76">Z83</f>
        <v>0.64</v>
      </c>
      <c r="AB83" s="79">
        <v>385</v>
      </c>
      <c r="AC83" s="79">
        <f t="shared" ref="AC83" si="77">AB83</f>
        <v>385</v>
      </c>
      <c r="AD83" s="78">
        <v>140</v>
      </c>
    </row>
    <row r="84" spans="1:30" s="5" customFormat="1" x14ac:dyDescent="0.35">
      <c r="A84" s="13" t="s">
        <v>117</v>
      </c>
      <c r="B84" s="78" t="s">
        <v>92</v>
      </c>
      <c r="C84" s="78" t="s">
        <v>92</v>
      </c>
      <c r="D84" s="79">
        <v>11.120000000000001</v>
      </c>
      <c r="E84" s="79">
        <v>11.120000000000001</v>
      </c>
      <c r="F84" s="79">
        <v>5.2</v>
      </c>
      <c r="G84" s="79">
        <v>5.2</v>
      </c>
      <c r="H84" s="79">
        <v>3.2</v>
      </c>
      <c r="I84" s="79">
        <v>3.2</v>
      </c>
      <c r="J84" s="79">
        <v>105.6</v>
      </c>
      <c r="K84" s="79">
        <v>105.6</v>
      </c>
      <c r="L84" s="79">
        <v>0.4</v>
      </c>
      <c r="M84" s="79">
        <v>0.4</v>
      </c>
      <c r="N84" s="79">
        <v>0.03</v>
      </c>
      <c r="O84" s="79">
        <v>0.03</v>
      </c>
      <c r="P84" s="79">
        <v>7.0000000000000007E-2</v>
      </c>
      <c r="Q84" s="79">
        <v>7.0000000000000007E-2</v>
      </c>
      <c r="R84" s="79">
        <v>10.67</v>
      </c>
      <c r="S84" s="79">
        <v>10.67</v>
      </c>
      <c r="T84" s="79">
        <v>19.47</v>
      </c>
      <c r="U84" s="79">
        <v>19.47</v>
      </c>
      <c r="V84" s="79">
        <v>121</v>
      </c>
      <c r="W84" s="79">
        <v>121</v>
      </c>
      <c r="X84" s="79">
        <v>196.67</v>
      </c>
      <c r="Y84" s="79">
        <v>196.67</v>
      </c>
      <c r="Z84" s="79">
        <v>0.77</v>
      </c>
      <c r="AA84" s="79">
        <v>0.77</v>
      </c>
      <c r="AB84" s="79">
        <v>1.69</v>
      </c>
      <c r="AC84" s="79">
        <v>1.69</v>
      </c>
      <c r="AD84" s="78">
        <v>437</v>
      </c>
    </row>
    <row r="85" spans="1:30" s="5" customFormat="1" ht="32.450000000000003" customHeight="1" x14ac:dyDescent="0.35">
      <c r="A85" s="13" t="s">
        <v>22</v>
      </c>
      <c r="B85" s="78">
        <v>150</v>
      </c>
      <c r="C85" s="158">
        <v>150</v>
      </c>
      <c r="D85" s="79">
        <v>8.6999999999999993</v>
      </c>
      <c r="E85" s="79">
        <v>8.6999999999999993</v>
      </c>
      <c r="F85" s="79">
        <v>7.8</v>
      </c>
      <c r="G85" s="79">
        <v>7.8</v>
      </c>
      <c r="H85" s="79">
        <v>42.6</v>
      </c>
      <c r="I85" s="79">
        <v>42.6</v>
      </c>
      <c r="J85" s="79">
        <v>279</v>
      </c>
      <c r="K85" s="79">
        <v>279</v>
      </c>
      <c r="L85" s="79">
        <v>0</v>
      </c>
      <c r="M85" s="79">
        <f t="shared" ref="M85:O85" si="78">L85</f>
        <v>0</v>
      </c>
      <c r="N85" s="79">
        <v>0.25</v>
      </c>
      <c r="O85" s="79">
        <f t="shared" si="78"/>
        <v>0.25</v>
      </c>
      <c r="P85" s="79">
        <v>0.12</v>
      </c>
      <c r="Q85" s="79">
        <f t="shared" ref="Q85" si="79">P85</f>
        <v>0.12</v>
      </c>
      <c r="R85" s="79">
        <v>15</v>
      </c>
      <c r="S85" s="79">
        <f t="shared" ref="S85" si="80">R85</f>
        <v>15</v>
      </c>
      <c r="T85" s="79">
        <v>15.68</v>
      </c>
      <c r="U85" s="79">
        <f t="shared" ref="U85" si="81">T85</f>
        <v>15.68</v>
      </c>
      <c r="V85" s="79">
        <v>209.78</v>
      </c>
      <c r="W85" s="79">
        <f t="shared" ref="W85" si="82">V85</f>
        <v>209.78</v>
      </c>
      <c r="X85" s="79">
        <v>140.03</v>
      </c>
      <c r="Y85" s="79">
        <f t="shared" ref="Y85" si="83">X85</f>
        <v>140.03</v>
      </c>
      <c r="Z85" s="79">
        <v>4.8</v>
      </c>
      <c r="AA85" s="79">
        <f t="shared" ref="AA85" si="84">Z85</f>
        <v>4.8</v>
      </c>
      <c r="AB85" s="79">
        <v>267</v>
      </c>
      <c r="AC85" s="79">
        <f t="shared" ref="AC85" si="85">AB85</f>
        <v>267</v>
      </c>
      <c r="AD85" s="78">
        <v>508</v>
      </c>
    </row>
    <row r="86" spans="1:30" s="12" customFormat="1" x14ac:dyDescent="0.4">
      <c r="A86" s="13" t="s">
        <v>134</v>
      </c>
      <c r="B86" s="17">
        <v>200</v>
      </c>
      <c r="C86" s="158">
        <f t="shared" ref="C86:C88" si="86">B86</f>
        <v>200</v>
      </c>
      <c r="D86" s="81">
        <v>0.2</v>
      </c>
      <c r="E86" s="79">
        <v>0.2</v>
      </c>
      <c r="F86" s="81">
        <v>0</v>
      </c>
      <c r="G86" s="79">
        <v>0</v>
      </c>
      <c r="H86" s="81">
        <v>35.799999999999997</v>
      </c>
      <c r="I86" s="79">
        <v>35.799999999999997</v>
      </c>
      <c r="J86" s="81">
        <v>142</v>
      </c>
      <c r="K86" s="79">
        <v>142</v>
      </c>
      <c r="L86" s="79">
        <v>3.2</v>
      </c>
      <c r="M86" s="79">
        <v>3.2</v>
      </c>
      <c r="N86" s="79">
        <v>0.06</v>
      </c>
      <c r="O86" s="79">
        <v>0.06</v>
      </c>
      <c r="P86" s="79">
        <v>0</v>
      </c>
      <c r="Q86" s="79">
        <v>0</v>
      </c>
      <c r="R86" s="79">
        <v>0</v>
      </c>
      <c r="S86" s="79">
        <v>0</v>
      </c>
      <c r="T86" s="79">
        <v>14.22</v>
      </c>
      <c r="U86" s="79">
        <v>14.22</v>
      </c>
      <c r="V86" s="79">
        <v>2.14</v>
      </c>
      <c r="W86" s="79">
        <v>2.14</v>
      </c>
      <c r="X86" s="79">
        <v>4.1399999999999997</v>
      </c>
      <c r="Y86" s="79">
        <v>4.1399999999999997</v>
      </c>
      <c r="Z86" s="79">
        <v>0.48</v>
      </c>
      <c r="AA86" s="79">
        <v>0.48</v>
      </c>
      <c r="AB86" s="79">
        <v>0</v>
      </c>
      <c r="AC86" s="79">
        <v>0</v>
      </c>
      <c r="AD86" s="17">
        <v>631</v>
      </c>
    </row>
    <row r="87" spans="1:30" s="12" customFormat="1" ht="77.25" customHeight="1" x14ac:dyDescent="0.4">
      <c r="A87" s="80" t="s">
        <v>25</v>
      </c>
      <c r="B87" s="78">
        <v>32.5</v>
      </c>
      <c r="C87" s="78">
        <v>32.5</v>
      </c>
      <c r="D87" s="79">
        <v>2.5024999999999999</v>
      </c>
      <c r="E87" s="79">
        <v>2.5024999999999999</v>
      </c>
      <c r="F87" s="79">
        <v>0.45500000000000002</v>
      </c>
      <c r="G87" s="79">
        <v>0.45500000000000002</v>
      </c>
      <c r="H87" s="79">
        <v>12.2525</v>
      </c>
      <c r="I87" s="79">
        <v>12.2525</v>
      </c>
      <c r="J87" s="79">
        <v>65</v>
      </c>
      <c r="K87" s="79">
        <v>65</v>
      </c>
      <c r="L87" s="79">
        <v>0</v>
      </c>
      <c r="M87" s="79">
        <v>0</v>
      </c>
      <c r="N87" s="79">
        <v>0.03</v>
      </c>
      <c r="O87" s="79">
        <v>0.03</v>
      </c>
      <c r="P87" s="79">
        <v>0</v>
      </c>
      <c r="Q87" s="79">
        <v>0</v>
      </c>
      <c r="R87" s="79">
        <v>0</v>
      </c>
      <c r="S87" s="79">
        <v>0</v>
      </c>
      <c r="T87" s="79">
        <v>11.62</v>
      </c>
      <c r="U87" s="79">
        <v>11.62</v>
      </c>
      <c r="V87" s="79">
        <v>22.86</v>
      </c>
      <c r="W87" s="79">
        <v>22.86</v>
      </c>
      <c r="X87" s="79">
        <v>20.420000000000002</v>
      </c>
      <c r="Y87" s="79">
        <v>20.420000000000002</v>
      </c>
      <c r="Z87" s="79">
        <v>1.58</v>
      </c>
      <c r="AA87" s="79">
        <v>1.58</v>
      </c>
      <c r="AB87" s="79">
        <v>0</v>
      </c>
      <c r="AC87" s="79">
        <v>0</v>
      </c>
      <c r="AD87" s="78" t="s">
        <v>26</v>
      </c>
    </row>
    <row r="88" spans="1:30" s="12" customFormat="1" ht="77.25" customHeight="1" x14ac:dyDescent="0.4">
      <c r="A88" s="80" t="s">
        <v>69</v>
      </c>
      <c r="B88" s="78">
        <v>18</v>
      </c>
      <c r="C88" s="158">
        <f t="shared" si="86"/>
        <v>18</v>
      </c>
      <c r="D88" s="79">
        <v>1.35</v>
      </c>
      <c r="E88" s="79">
        <v>1.35</v>
      </c>
      <c r="F88" s="79">
        <v>0.52</v>
      </c>
      <c r="G88" s="79">
        <v>0.52</v>
      </c>
      <c r="H88" s="79">
        <v>9.25</v>
      </c>
      <c r="I88" s="79">
        <v>9.25</v>
      </c>
      <c r="J88" s="79">
        <v>47.4</v>
      </c>
      <c r="K88" s="79">
        <v>47.4</v>
      </c>
      <c r="L88" s="79">
        <v>0</v>
      </c>
      <c r="M88" s="79">
        <f t="shared" ref="M88:O88" si="87">L88</f>
        <v>0</v>
      </c>
      <c r="N88" s="79">
        <v>0.02</v>
      </c>
      <c r="O88" s="79">
        <f t="shared" si="87"/>
        <v>0.02</v>
      </c>
      <c r="P88" s="79">
        <v>0</v>
      </c>
      <c r="Q88" s="79">
        <f t="shared" ref="Q88" si="88">P88</f>
        <v>0</v>
      </c>
      <c r="R88" s="79">
        <v>0</v>
      </c>
      <c r="S88" s="79">
        <f t="shared" ref="S88" si="89">R88</f>
        <v>0</v>
      </c>
      <c r="T88" s="79">
        <v>5.94</v>
      </c>
      <c r="U88" s="79">
        <f t="shared" ref="U88" si="90">T88</f>
        <v>5.94</v>
      </c>
      <c r="V88" s="79">
        <v>5.94</v>
      </c>
      <c r="W88" s="79">
        <f t="shared" ref="W88" si="91">V88</f>
        <v>5.94</v>
      </c>
      <c r="X88" s="79">
        <v>10.44</v>
      </c>
      <c r="Y88" s="79">
        <f t="shared" ref="Y88" si="92">X88</f>
        <v>10.44</v>
      </c>
      <c r="Z88" s="79">
        <v>0.8</v>
      </c>
      <c r="AA88" s="79">
        <f t="shared" ref="AA88" si="93">Z88</f>
        <v>0.8</v>
      </c>
      <c r="AB88" s="79">
        <v>0</v>
      </c>
      <c r="AC88" s="79">
        <f t="shared" ref="AC88" si="94">AB88</f>
        <v>0</v>
      </c>
      <c r="AD88" s="78" t="s">
        <v>26</v>
      </c>
    </row>
    <row r="89" spans="1:30" s="12" customFormat="1" ht="77.25" customHeight="1" x14ac:dyDescent="0.4">
      <c r="A89" s="95" t="s">
        <v>27</v>
      </c>
      <c r="B89" s="78"/>
      <c r="C89" s="158"/>
      <c r="D89" s="79">
        <f>SUM(D82:D88)</f>
        <v>26.872500000000002</v>
      </c>
      <c r="E89" s="79">
        <f t="shared" ref="E89:AC89" si="95">SUM(E82:E88)</f>
        <v>27.452500000000001</v>
      </c>
      <c r="F89" s="79">
        <f t="shared" si="95"/>
        <v>17.104999999999997</v>
      </c>
      <c r="G89" s="79">
        <f t="shared" si="95"/>
        <v>17.604999999999997</v>
      </c>
      <c r="H89" s="79">
        <f t="shared" si="95"/>
        <v>133.2525</v>
      </c>
      <c r="I89" s="79">
        <f t="shared" si="95"/>
        <v>137.45250000000001</v>
      </c>
      <c r="J89" s="79">
        <f t="shared" si="95"/>
        <v>760.5</v>
      </c>
      <c r="K89" s="79">
        <f t="shared" si="95"/>
        <v>784.5</v>
      </c>
      <c r="L89" s="79">
        <f t="shared" si="95"/>
        <v>14.370000000000001</v>
      </c>
      <c r="M89" s="79">
        <f t="shared" si="95"/>
        <v>14.370000000000001</v>
      </c>
      <c r="N89" s="79">
        <f t="shared" si="95"/>
        <v>0.42500000000000004</v>
      </c>
      <c r="O89" s="79">
        <f t="shared" si="95"/>
        <v>0.42500000000000004</v>
      </c>
      <c r="P89" s="79">
        <f t="shared" si="95"/>
        <v>0.255</v>
      </c>
      <c r="Q89" s="79">
        <f t="shared" si="95"/>
        <v>0.255</v>
      </c>
      <c r="R89" s="79">
        <f t="shared" si="95"/>
        <v>25.689999999999998</v>
      </c>
      <c r="S89" s="79">
        <f t="shared" si="95"/>
        <v>25.689999999999998</v>
      </c>
      <c r="T89" s="79">
        <f t="shared" si="95"/>
        <v>93.990000000000009</v>
      </c>
      <c r="U89" s="79">
        <f t="shared" si="95"/>
        <v>93.990000000000009</v>
      </c>
      <c r="V89" s="79">
        <f t="shared" si="95"/>
        <v>405.7</v>
      </c>
      <c r="W89" s="79">
        <f t="shared" si="95"/>
        <v>405.7</v>
      </c>
      <c r="X89" s="79">
        <f t="shared" si="95"/>
        <v>397.75</v>
      </c>
      <c r="Y89" s="79">
        <f t="shared" si="95"/>
        <v>397.75</v>
      </c>
      <c r="Z89" s="79">
        <f t="shared" si="95"/>
        <v>9.5200000000000014</v>
      </c>
      <c r="AA89" s="79">
        <f t="shared" si="95"/>
        <v>9.5200000000000014</v>
      </c>
      <c r="AB89" s="79">
        <f t="shared" si="95"/>
        <v>759.04</v>
      </c>
      <c r="AC89" s="79">
        <f t="shared" si="95"/>
        <v>759.04</v>
      </c>
      <c r="AD89" s="15"/>
    </row>
    <row r="90" spans="1:30" s="12" customFormat="1" ht="77.25" customHeight="1" x14ac:dyDescent="0.4">
      <c r="A90" s="95" t="s">
        <v>93</v>
      </c>
      <c r="B90" s="79"/>
      <c r="C90" s="81"/>
      <c r="D90" s="79">
        <f t="shared" ref="D90:AC90" si="96">D89+D76</f>
        <v>32.142500000000005</v>
      </c>
      <c r="E90" s="79">
        <f t="shared" si="96"/>
        <v>32.722500000000004</v>
      </c>
      <c r="F90" s="79">
        <f t="shared" si="96"/>
        <v>23.984999999999999</v>
      </c>
      <c r="G90" s="79">
        <f t="shared" si="96"/>
        <v>24.484999999999999</v>
      </c>
      <c r="H90" s="79">
        <f t="shared" si="96"/>
        <v>181.0625</v>
      </c>
      <c r="I90" s="79">
        <f t="shared" si="96"/>
        <v>185.26250000000002</v>
      </c>
      <c r="J90" s="79">
        <f t="shared" si="96"/>
        <v>1037.95</v>
      </c>
      <c r="K90" s="79">
        <f t="shared" si="96"/>
        <v>1061.95</v>
      </c>
      <c r="L90" s="79">
        <f t="shared" si="96"/>
        <v>14.39</v>
      </c>
      <c r="M90" s="79">
        <f t="shared" si="96"/>
        <v>14.39</v>
      </c>
      <c r="N90" s="79">
        <f t="shared" si="96"/>
        <v>0.47500000000000003</v>
      </c>
      <c r="O90" s="79">
        <f t="shared" si="96"/>
        <v>0.47500000000000003</v>
      </c>
      <c r="P90" s="79">
        <f t="shared" si="96"/>
        <v>0.27500000000000002</v>
      </c>
      <c r="Q90" s="79">
        <f t="shared" si="96"/>
        <v>0.27500000000000002</v>
      </c>
      <c r="R90" s="79">
        <f t="shared" si="96"/>
        <v>45.69</v>
      </c>
      <c r="S90" s="79">
        <f t="shared" si="96"/>
        <v>45.69</v>
      </c>
      <c r="T90" s="79">
        <f t="shared" si="96"/>
        <v>109.62</v>
      </c>
      <c r="U90" s="79">
        <f t="shared" si="96"/>
        <v>109.62</v>
      </c>
      <c r="V90" s="79">
        <f t="shared" si="96"/>
        <v>442.64</v>
      </c>
      <c r="W90" s="79">
        <f t="shared" si="96"/>
        <v>442.64</v>
      </c>
      <c r="X90" s="79">
        <f t="shared" si="96"/>
        <v>414.97</v>
      </c>
      <c r="Y90" s="79">
        <f t="shared" si="96"/>
        <v>414.97</v>
      </c>
      <c r="Z90" s="79">
        <f t="shared" si="96"/>
        <v>10.870000000000001</v>
      </c>
      <c r="AA90" s="79">
        <f t="shared" si="96"/>
        <v>10.870000000000001</v>
      </c>
      <c r="AB90" s="79">
        <f t="shared" si="96"/>
        <v>811.65</v>
      </c>
      <c r="AC90" s="79">
        <f t="shared" si="96"/>
        <v>811.65</v>
      </c>
      <c r="AD90" s="15"/>
    </row>
    <row r="91" spans="1:30" s="5" customFormat="1" ht="77.25" customHeight="1" x14ac:dyDescent="0.35">
      <c r="A91" s="8"/>
      <c r="B91" s="9"/>
      <c r="C91" s="151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</row>
    <row r="92" spans="1:30" s="12" customFormat="1" ht="77.25" customHeight="1" x14ac:dyDescent="0.45">
      <c r="A92" s="18" t="s">
        <v>37</v>
      </c>
      <c r="B92" s="2"/>
      <c r="C92" s="146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193"/>
    </row>
    <row r="93" spans="1:30" s="56" customFormat="1" ht="77.25" customHeight="1" x14ac:dyDescent="0.45">
      <c r="A93" s="18" t="s">
        <v>67</v>
      </c>
      <c r="B93" s="2"/>
      <c r="C93" s="146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193"/>
    </row>
    <row r="94" spans="1:30" s="5" customFormat="1" ht="33" customHeight="1" x14ac:dyDescent="0.35">
      <c r="A94" s="249" t="s">
        <v>2</v>
      </c>
      <c r="B94" s="249" t="s">
        <v>3</v>
      </c>
      <c r="C94" s="249"/>
      <c r="D94" s="251" t="s">
        <v>4</v>
      </c>
      <c r="E94" s="251"/>
      <c r="F94" s="251" t="s">
        <v>5</v>
      </c>
      <c r="G94" s="251"/>
      <c r="H94" s="251" t="s">
        <v>6</v>
      </c>
      <c r="I94" s="251"/>
      <c r="J94" s="251" t="s">
        <v>7</v>
      </c>
      <c r="K94" s="251"/>
      <c r="L94" s="254" t="s">
        <v>8</v>
      </c>
      <c r="M94" s="254"/>
      <c r="N94" s="254"/>
      <c r="O94" s="254"/>
      <c r="P94" s="254"/>
      <c r="Q94" s="254"/>
      <c r="R94" s="254"/>
      <c r="S94" s="254"/>
      <c r="T94" s="254" t="s">
        <v>9</v>
      </c>
      <c r="U94" s="254"/>
      <c r="V94" s="254"/>
      <c r="W94" s="254"/>
      <c r="X94" s="254"/>
      <c r="Y94" s="254"/>
      <c r="Z94" s="254"/>
      <c r="AA94" s="254"/>
      <c r="AB94" s="254"/>
      <c r="AC94" s="254"/>
      <c r="AD94" s="231" t="s">
        <v>10</v>
      </c>
    </row>
    <row r="95" spans="1:30" s="12" customFormat="1" ht="33" customHeight="1" x14ac:dyDescent="0.4">
      <c r="A95" s="249"/>
      <c r="B95" s="249" t="s">
        <v>164</v>
      </c>
      <c r="C95" s="228" t="s">
        <v>11</v>
      </c>
      <c r="D95" s="249" t="s">
        <v>164</v>
      </c>
      <c r="E95" s="249" t="s">
        <v>11</v>
      </c>
      <c r="F95" s="249" t="s">
        <v>164</v>
      </c>
      <c r="G95" s="249" t="s">
        <v>11</v>
      </c>
      <c r="H95" s="249" t="s">
        <v>164</v>
      </c>
      <c r="I95" s="249" t="s">
        <v>11</v>
      </c>
      <c r="J95" s="249" t="s">
        <v>164</v>
      </c>
      <c r="K95" s="249" t="s">
        <v>11</v>
      </c>
      <c r="L95" s="254" t="s">
        <v>12</v>
      </c>
      <c r="M95" s="254"/>
      <c r="N95" s="254" t="s">
        <v>13</v>
      </c>
      <c r="O95" s="254"/>
      <c r="P95" s="249" t="s">
        <v>14</v>
      </c>
      <c r="Q95" s="249"/>
      <c r="R95" s="249" t="s">
        <v>15</v>
      </c>
      <c r="S95" s="249"/>
      <c r="T95" s="249" t="s">
        <v>16</v>
      </c>
      <c r="U95" s="249"/>
      <c r="V95" s="249" t="s">
        <v>17</v>
      </c>
      <c r="W95" s="249"/>
      <c r="X95" s="249" t="s">
        <v>18</v>
      </c>
      <c r="Y95" s="249"/>
      <c r="Z95" s="249" t="s">
        <v>19</v>
      </c>
      <c r="AA95" s="249"/>
      <c r="AB95" s="249" t="s">
        <v>20</v>
      </c>
      <c r="AC95" s="249"/>
      <c r="AD95" s="231"/>
    </row>
    <row r="96" spans="1:30" s="5" customFormat="1" ht="139.5" customHeight="1" x14ac:dyDescent="0.35">
      <c r="A96" s="249"/>
      <c r="B96" s="249"/>
      <c r="C96" s="228"/>
      <c r="D96" s="249"/>
      <c r="E96" s="249"/>
      <c r="F96" s="249"/>
      <c r="G96" s="249"/>
      <c r="H96" s="249"/>
      <c r="I96" s="249"/>
      <c r="J96" s="249"/>
      <c r="K96" s="249"/>
      <c r="L96" s="93" t="s">
        <v>164</v>
      </c>
      <c r="M96" s="93" t="s">
        <v>11</v>
      </c>
      <c r="N96" s="93" t="s">
        <v>164</v>
      </c>
      <c r="O96" s="93" t="s">
        <v>11</v>
      </c>
      <c r="P96" s="93" t="s">
        <v>164</v>
      </c>
      <c r="Q96" s="93" t="s">
        <v>11</v>
      </c>
      <c r="R96" s="93" t="s">
        <v>164</v>
      </c>
      <c r="S96" s="93" t="s">
        <v>11</v>
      </c>
      <c r="T96" s="93" t="s">
        <v>164</v>
      </c>
      <c r="U96" s="93" t="s">
        <v>11</v>
      </c>
      <c r="V96" s="93" t="s">
        <v>164</v>
      </c>
      <c r="W96" s="93" t="s">
        <v>11</v>
      </c>
      <c r="X96" s="93" t="s">
        <v>164</v>
      </c>
      <c r="Y96" s="93" t="s">
        <v>11</v>
      </c>
      <c r="Z96" s="93" t="s">
        <v>164</v>
      </c>
      <c r="AA96" s="93" t="s">
        <v>11</v>
      </c>
      <c r="AB96" s="93" t="s">
        <v>164</v>
      </c>
      <c r="AC96" s="93" t="s">
        <v>11</v>
      </c>
      <c r="AD96" s="231"/>
    </row>
    <row r="97" spans="1:30" s="5" customFormat="1" ht="66" x14ac:dyDescent="0.35">
      <c r="A97" s="13" t="s">
        <v>171</v>
      </c>
      <c r="B97" s="82" t="s">
        <v>95</v>
      </c>
      <c r="C97" s="82" t="s">
        <v>95</v>
      </c>
      <c r="D97" s="79">
        <v>4.49</v>
      </c>
      <c r="E97" s="79">
        <v>4.49</v>
      </c>
      <c r="F97" s="79">
        <v>7.13</v>
      </c>
      <c r="G97" s="79">
        <v>7.13</v>
      </c>
      <c r="H97" s="79">
        <v>26.64</v>
      </c>
      <c r="I97" s="79">
        <v>26.64</v>
      </c>
      <c r="J97" s="79">
        <v>186</v>
      </c>
      <c r="K97" s="79">
        <v>186</v>
      </c>
      <c r="L97" s="79">
        <v>0</v>
      </c>
      <c r="M97" s="79">
        <v>0</v>
      </c>
      <c r="N97" s="79">
        <v>0.16</v>
      </c>
      <c r="O97" s="79">
        <v>0.16</v>
      </c>
      <c r="P97" s="79">
        <v>0.11</v>
      </c>
      <c r="Q97" s="79">
        <v>0.11</v>
      </c>
      <c r="R97" s="79">
        <v>20</v>
      </c>
      <c r="S97" s="79">
        <v>20</v>
      </c>
      <c r="T97" s="79">
        <v>11.8</v>
      </c>
      <c r="U97" s="79">
        <v>11.8</v>
      </c>
      <c r="V97" s="79">
        <v>87.2</v>
      </c>
      <c r="W97" s="79">
        <v>87.2</v>
      </c>
      <c r="X97" s="79">
        <v>30.5</v>
      </c>
      <c r="Y97" s="79">
        <v>30.5</v>
      </c>
      <c r="Z97" s="79">
        <v>1.01</v>
      </c>
      <c r="AA97" s="79">
        <v>1.01</v>
      </c>
      <c r="AB97" s="79">
        <v>78.7</v>
      </c>
      <c r="AC97" s="79">
        <v>78.7</v>
      </c>
      <c r="AD97" s="82">
        <v>302</v>
      </c>
    </row>
    <row r="98" spans="1:30" s="5" customFormat="1" ht="32.450000000000003" customHeight="1" x14ac:dyDescent="0.35">
      <c r="A98" s="80" t="s">
        <v>69</v>
      </c>
      <c r="B98" s="78">
        <v>18</v>
      </c>
      <c r="C98" s="158">
        <v>18</v>
      </c>
      <c r="D98" s="79">
        <v>1.35</v>
      </c>
      <c r="E98" s="79">
        <v>1.35</v>
      </c>
      <c r="F98" s="79">
        <v>0.52</v>
      </c>
      <c r="G98" s="79">
        <v>0.52</v>
      </c>
      <c r="H98" s="79">
        <v>9.25</v>
      </c>
      <c r="I98" s="79">
        <v>9.25</v>
      </c>
      <c r="J98" s="79">
        <v>47.4</v>
      </c>
      <c r="K98" s="79">
        <v>47.4</v>
      </c>
      <c r="L98" s="79">
        <v>0</v>
      </c>
      <c r="M98" s="79">
        <f t="shared" ref="M98:O98" si="97">L98</f>
        <v>0</v>
      </c>
      <c r="N98" s="79">
        <v>0.02</v>
      </c>
      <c r="O98" s="79">
        <f t="shared" si="97"/>
        <v>0.02</v>
      </c>
      <c r="P98" s="79">
        <v>0</v>
      </c>
      <c r="Q98" s="79">
        <f t="shared" ref="Q98" si="98">P98</f>
        <v>0</v>
      </c>
      <c r="R98" s="79">
        <v>0</v>
      </c>
      <c r="S98" s="79">
        <f t="shared" ref="S98" si="99">R98</f>
        <v>0</v>
      </c>
      <c r="T98" s="79">
        <v>5.94</v>
      </c>
      <c r="U98" s="79">
        <f t="shared" ref="U98" si="100">T98</f>
        <v>5.94</v>
      </c>
      <c r="V98" s="79">
        <v>5.94</v>
      </c>
      <c r="W98" s="79">
        <f t="shared" ref="W98" si="101">V98</f>
        <v>5.94</v>
      </c>
      <c r="X98" s="79">
        <v>10.44</v>
      </c>
      <c r="Y98" s="79">
        <f t="shared" ref="Y98" si="102">X98</f>
        <v>10.44</v>
      </c>
      <c r="Z98" s="79">
        <v>0.8</v>
      </c>
      <c r="AA98" s="79">
        <f t="shared" ref="AA98" si="103">Z98</f>
        <v>0.8</v>
      </c>
      <c r="AB98" s="79">
        <v>0</v>
      </c>
      <c r="AC98" s="79">
        <f t="shared" ref="AC98" si="104">AB98</f>
        <v>0</v>
      </c>
      <c r="AD98" s="78" t="s">
        <v>26</v>
      </c>
    </row>
    <row r="99" spans="1:30" s="5" customFormat="1" ht="32.450000000000003" customHeight="1" x14ac:dyDescent="0.35">
      <c r="A99" s="80" t="s">
        <v>82</v>
      </c>
      <c r="B99" s="78">
        <v>200</v>
      </c>
      <c r="C99" s="78">
        <v>200</v>
      </c>
      <c r="D99" s="79">
        <v>0.2</v>
      </c>
      <c r="E99" s="79">
        <v>0.2</v>
      </c>
      <c r="F99" s="79">
        <v>0</v>
      </c>
      <c r="G99" s="79">
        <v>0</v>
      </c>
      <c r="H99" s="79">
        <v>15</v>
      </c>
      <c r="I99" s="79">
        <v>15</v>
      </c>
      <c r="J99" s="79">
        <v>58</v>
      </c>
      <c r="K99" s="79">
        <v>58</v>
      </c>
      <c r="L99" s="79">
        <v>0.02</v>
      </c>
      <c r="M99" s="79">
        <v>0.02</v>
      </c>
      <c r="N99" s="79">
        <v>0</v>
      </c>
      <c r="O99" s="79">
        <v>0</v>
      </c>
      <c r="P99" s="79">
        <v>0</v>
      </c>
      <c r="Q99" s="79">
        <v>0</v>
      </c>
      <c r="R99" s="79">
        <v>0</v>
      </c>
      <c r="S99" s="79">
        <v>0</v>
      </c>
      <c r="T99" s="79">
        <v>1.29</v>
      </c>
      <c r="U99" s="79">
        <v>1.29</v>
      </c>
      <c r="V99" s="79">
        <v>1.6</v>
      </c>
      <c r="W99" s="79">
        <v>1.6</v>
      </c>
      <c r="X99" s="79">
        <v>0.88</v>
      </c>
      <c r="Y99" s="79">
        <v>0.88</v>
      </c>
      <c r="Z99" s="79">
        <v>0.21</v>
      </c>
      <c r="AA99" s="79">
        <v>0.21</v>
      </c>
      <c r="AB99" s="79">
        <v>8.7100000000000009</v>
      </c>
      <c r="AC99" s="79">
        <v>8.7100000000000009</v>
      </c>
      <c r="AD99" s="78">
        <v>685</v>
      </c>
    </row>
    <row r="100" spans="1:30" s="12" customFormat="1" ht="76.5" customHeight="1" x14ac:dyDescent="0.4">
      <c r="A100" s="95" t="s">
        <v>27</v>
      </c>
      <c r="B100" s="78"/>
      <c r="C100" s="158"/>
      <c r="D100" s="79">
        <f>SUM(D97:D99)</f>
        <v>6.04</v>
      </c>
      <c r="E100" s="79">
        <f t="shared" ref="E100:AC100" si="105">SUM(E97:E99)</f>
        <v>6.04</v>
      </c>
      <c r="F100" s="79">
        <f t="shared" si="105"/>
        <v>7.65</v>
      </c>
      <c r="G100" s="79">
        <f t="shared" si="105"/>
        <v>7.65</v>
      </c>
      <c r="H100" s="79">
        <f t="shared" si="105"/>
        <v>50.89</v>
      </c>
      <c r="I100" s="79">
        <f t="shared" si="105"/>
        <v>50.89</v>
      </c>
      <c r="J100" s="79">
        <f t="shared" si="105"/>
        <v>291.39999999999998</v>
      </c>
      <c r="K100" s="79">
        <f t="shared" si="105"/>
        <v>291.39999999999998</v>
      </c>
      <c r="L100" s="79">
        <f t="shared" si="105"/>
        <v>0.02</v>
      </c>
      <c r="M100" s="79">
        <f t="shared" si="105"/>
        <v>0.02</v>
      </c>
      <c r="N100" s="79">
        <f t="shared" si="105"/>
        <v>0.18</v>
      </c>
      <c r="O100" s="79">
        <f t="shared" si="105"/>
        <v>0.18</v>
      </c>
      <c r="P100" s="79">
        <f t="shared" si="105"/>
        <v>0.11</v>
      </c>
      <c r="Q100" s="79">
        <f t="shared" si="105"/>
        <v>0.11</v>
      </c>
      <c r="R100" s="79">
        <f t="shared" si="105"/>
        <v>20</v>
      </c>
      <c r="S100" s="79">
        <f t="shared" si="105"/>
        <v>20</v>
      </c>
      <c r="T100" s="79">
        <f t="shared" si="105"/>
        <v>19.03</v>
      </c>
      <c r="U100" s="79">
        <f t="shared" si="105"/>
        <v>19.03</v>
      </c>
      <c r="V100" s="79">
        <f t="shared" si="105"/>
        <v>94.74</v>
      </c>
      <c r="W100" s="79">
        <f t="shared" si="105"/>
        <v>94.74</v>
      </c>
      <c r="X100" s="79">
        <f t="shared" si="105"/>
        <v>41.82</v>
      </c>
      <c r="Y100" s="79">
        <f t="shared" si="105"/>
        <v>41.82</v>
      </c>
      <c r="Z100" s="79">
        <f t="shared" si="105"/>
        <v>2.02</v>
      </c>
      <c r="AA100" s="79">
        <f t="shared" si="105"/>
        <v>2.02</v>
      </c>
      <c r="AB100" s="79">
        <f t="shared" si="105"/>
        <v>87.41</v>
      </c>
      <c r="AC100" s="79">
        <f t="shared" si="105"/>
        <v>87.41</v>
      </c>
      <c r="AD100" s="15"/>
    </row>
    <row r="101" spans="1:30" s="56" customFormat="1" ht="76.5" customHeight="1" x14ac:dyDescent="0.25">
      <c r="A101" s="8"/>
      <c r="B101" s="9"/>
      <c r="C101" s="151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94"/>
    </row>
    <row r="102" spans="1:30" s="12" customFormat="1" ht="76.5" customHeight="1" x14ac:dyDescent="0.4">
      <c r="A102" s="8"/>
      <c r="B102" s="9"/>
      <c r="C102" s="151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94"/>
    </row>
    <row r="103" spans="1:30" s="5" customFormat="1" ht="76.5" customHeight="1" x14ac:dyDescent="0.45">
      <c r="A103" s="18" t="s">
        <v>33</v>
      </c>
      <c r="B103" s="2"/>
      <c r="C103" s="146"/>
      <c r="D103" s="3"/>
      <c r="E103" s="3"/>
      <c r="F103" s="3"/>
      <c r="G103" s="3"/>
      <c r="H103" s="3"/>
      <c r="I103" s="3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197"/>
    </row>
    <row r="104" spans="1:30" s="5" customFormat="1" ht="33" customHeight="1" x14ac:dyDescent="0.35">
      <c r="A104" s="249" t="s">
        <v>2</v>
      </c>
      <c r="B104" s="249" t="s">
        <v>3</v>
      </c>
      <c r="C104" s="249"/>
      <c r="D104" s="251" t="s">
        <v>4</v>
      </c>
      <c r="E104" s="251"/>
      <c r="F104" s="251" t="s">
        <v>5</v>
      </c>
      <c r="G104" s="251"/>
      <c r="H104" s="251" t="s">
        <v>6</v>
      </c>
      <c r="I104" s="251"/>
      <c r="J104" s="251" t="s">
        <v>7</v>
      </c>
      <c r="K104" s="251"/>
      <c r="L104" s="254" t="s">
        <v>8</v>
      </c>
      <c r="M104" s="254"/>
      <c r="N104" s="254"/>
      <c r="O104" s="254"/>
      <c r="P104" s="254"/>
      <c r="Q104" s="254"/>
      <c r="R104" s="254"/>
      <c r="S104" s="254"/>
      <c r="T104" s="254" t="s">
        <v>9</v>
      </c>
      <c r="U104" s="254"/>
      <c r="V104" s="254"/>
      <c r="W104" s="254"/>
      <c r="X104" s="254"/>
      <c r="Y104" s="254"/>
      <c r="Z104" s="254"/>
      <c r="AA104" s="254"/>
      <c r="AB104" s="254"/>
      <c r="AC104" s="254"/>
      <c r="AD104" s="231" t="s">
        <v>10</v>
      </c>
    </row>
    <row r="105" spans="1:30" s="5" customFormat="1" ht="33" customHeight="1" x14ac:dyDescent="0.35">
      <c r="A105" s="249"/>
      <c r="B105" s="249" t="s">
        <v>164</v>
      </c>
      <c r="C105" s="228" t="s">
        <v>11</v>
      </c>
      <c r="D105" s="249" t="s">
        <v>164</v>
      </c>
      <c r="E105" s="249" t="s">
        <v>11</v>
      </c>
      <c r="F105" s="249" t="s">
        <v>164</v>
      </c>
      <c r="G105" s="249" t="s">
        <v>11</v>
      </c>
      <c r="H105" s="249" t="s">
        <v>164</v>
      </c>
      <c r="I105" s="249" t="s">
        <v>11</v>
      </c>
      <c r="J105" s="249" t="s">
        <v>164</v>
      </c>
      <c r="K105" s="249" t="s">
        <v>11</v>
      </c>
      <c r="L105" s="254" t="s">
        <v>12</v>
      </c>
      <c r="M105" s="254"/>
      <c r="N105" s="254" t="s">
        <v>13</v>
      </c>
      <c r="O105" s="254"/>
      <c r="P105" s="249" t="s">
        <v>14</v>
      </c>
      <c r="Q105" s="249"/>
      <c r="R105" s="249" t="s">
        <v>15</v>
      </c>
      <c r="S105" s="249"/>
      <c r="T105" s="249" t="s">
        <v>16</v>
      </c>
      <c r="U105" s="249"/>
      <c r="V105" s="249" t="s">
        <v>17</v>
      </c>
      <c r="W105" s="249"/>
      <c r="X105" s="249" t="s">
        <v>18</v>
      </c>
      <c r="Y105" s="249"/>
      <c r="Z105" s="249" t="s">
        <v>19</v>
      </c>
      <c r="AA105" s="249"/>
      <c r="AB105" s="249" t="s">
        <v>20</v>
      </c>
      <c r="AC105" s="249"/>
      <c r="AD105" s="231"/>
    </row>
    <row r="106" spans="1:30" s="5" customFormat="1" ht="137.25" customHeight="1" x14ac:dyDescent="0.35">
      <c r="A106" s="249"/>
      <c r="B106" s="249"/>
      <c r="C106" s="228"/>
      <c r="D106" s="249"/>
      <c r="E106" s="249"/>
      <c r="F106" s="249"/>
      <c r="G106" s="249"/>
      <c r="H106" s="249"/>
      <c r="I106" s="249"/>
      <c r="J106" s="249"/>
      <c r="K106" s="249"/>
      <c r="L106" s="93" t="s">
        <v>164</v>
      </c>
      <c r="M106" s="93" t="s">
        <v>11</v>
      </c>
      <c r="N106" s="93" t="s">
        <v>164</v>
      </c>
      <c r="O106" s="93" t="s">
        <v>11</v>
      </c>
      <c r="P106" s="93" t="s">
        <v>164</v>
      </c>
      <c r="Q106" s="93" t="s">
        <v>11</v>
      </c>
      <c r="R106" s="93" t="s">
        <v>164</v>
      </c>
      <c r="S106" s="93" t="s">
        <v>11</v>
      </c>
      <c r="T106" s="93" t="s">
        <v>164</v>
      </c>
      <c r="U106" s="93" t="s">
        <v>11</v>
      </c>
      <c r="V106" s="93" t="s">
        <v>164</v>
      </c>
      <c r="W106" s="93" t="s">
        <v>11</v>
      </c>
      <c r="X106" s="93" t="s">
        <v>164</v>
      </c>
      <c r="Y106" s="93" t="s">
        <v>11</v>
      </c>
      <c r="Z106" s="93" t="s">
        <v>164</v>
      </c>
      <c r="AA106" s="93" t="s">
        <v>11</v>
      </c>
      <c r="AB106" s="93" t="s">
        <v>164</v>
      </c>
      <c r="AC106" s="93" t="s">
        <v>11</v>
      </c>
      <c r="AD106" s="231"/>
    </row>
    <row r="107" spans="1:30" s="5" customFormat="1" ht="32.450000000000003" customHeight="1" x14ac:dyDescent="0.35">
      <c r="A107" s="13" t="s">
        <v>119</v>
      </c>
      <c r="B107" s="78">
        <v>50</v>
      </c>
      <c r="C107" s="158">
        <v>50</v>
      </c>
      <c r="D107" s="79">
        <v>0.71</v>
      </c>
      <c r="E107" s="79">
        <v>0.71</v>
      </c>
      <c r="F107" s="79">
        <v>3.04</v>
      </c>
      <c r="G107" s="79">
        <v>3.04</v>
      </c>
      <c r="H107" s="79">
        <v>4.18</v>
      </c>
      <c r="I107" s="79">
        <v>4.18</v>
      </c>
      <c r="J107" s="79">
        <v>49.95</v>
      </c>
      <c r="K107" s="79">
        <v>49.95</v>
      </c>
      <c r="L107" s="79">
        <v>4.75</v>
      </c>
      <c r="M107" s="79">
        <f>L107</f>
        <v>4.75</v>
      </c>
      <c r="N107" s="79">
        <v>0.01</v>
      </c>
      <c r="O107" s="79">
        <f>N107</f>
        <v>0.01</v>
      </c>
      <c r="P107" s="79">
        <v>0.02</v>
      </c>
      <c r="Q107" s="79">
        <f>P107</f>
        <v>0.02</v>
      </c>
      <c r="R107" s="79">
        <v>0</v>
      </c>
      <c r="S107" s="79">
        <f>R107</f>
        <v>0</v>
      </c>
      <c r="T107" s="79">
        <v>17.579999999999998</v>
      </c>
      <c r="U107" s="79">
        <f>T107</f>
        <v>17.579999999999998</v>
      </c>
      <c r="V107" s="79">
        <v>20.49</v>
      </c>
      <c r="W107" s="79">
        <f>V107</f>
        <v>20.49</v>
      </c>
      <c r="X107" s="79">
        <v>10.45</v>
      </c>
      <c r="Y107" s="79">
        <f>X107</f>
        <v>10.45</v>
      </c>
      <c r="Z107" s="79">
        <v>0.67</v>
      </c>
      <c r="AA107" s="79">
        <f>Z107</f>
        <v>0.67</v>
      </c>
      <c r="AB107" s="79">
        <v>136.80000000000001</v>
      </c>
      <c r="AC107" s="79">
        <f>AB107</f>
        <v>136.80000000000001</v>
      </c>
      <c r="AD107" s="78" t="s">
        <v>78</v>
      </c>
    </row>
    <row r="108" spans="1:30" s="5" customFormat="1" ht="32.450000000000003" customHeight="1" x14ac:dyDescent="0.35">
      <c r="A108" s="13" t="s">
        <v>120</v>
      </c>
      <c r="B108" s="78" t="s">
        <v>21</v>
      </c>
      <c r="C108" s="158" t="s">
        <v>167</v>
      </c>
      <c r="D108" s="79">
        <v>1.59</v>
      </c>
      <c r="E108" s="79">
        <v>1.99</v>
      </c>
      <c r="F108" s="79">
        <v>4.79</v>
      </c>
      <c r="G108" s="79">
        <v>5.65</v>
      </c>
      <c r="H108" s="79">
        <v>8.07</v>
      </c>
      <c r="I108" s="79">
        <v>10.07</v>
      </c>
      <c r="J108" s="79">
        <v>70.400000000000006</v>
      </c>
      <c r="K108" s="79">
        <v>88</v>
      </c>
      <c r="L108" s="79">
        <v>14.72</v>
      </c>
      <c r="M108" s="79">
        <f>L108/200*250</f>
        <v>18.399999999999999</v>
      </c>
      <c r="N108" s="79">
        <v>0.05</v>
      </c>
      <c r="O108" s="79">
        <f>N108/200*250</f>
        <v>6.25E-2</v>
      </c>
      <c r="P108" s="79">
        <v>0.04</v>
      </c>
      <c r="Q108" s="79">
        <f>P108/200*250</f>
        <v>0.05</v>
      </c>
      <c r="R108" s="79">
        <v>0</v>
      </c>
      <c r="S108" s="79">
        <f>R108/200*250</f>
        <v>0</v>
      </c>
      <c r="T108" s="79">
        <v>34.659999999999997</v>
      </c>
      <c r="U108" s="79">
        <f>T108/200*250</f>
        <v>43.324999999999996</v>
      </c>
      <c r="V108" s="79">
        <v>38.1</v>
      </c>
      <c r="W108" s="79">
        <f>V108/200*250</f>
        <v>47.625</v>
      </c>
      <c r="X108" s="79">
        <v>17.8</v>
      </c>
      <c r="Y108" s="79">
        <f>X108/200*250</f>
        <v>22.250000000000004</v>
      </c>
      <c r="Z108" s="79">
        <v>0.64</v>
      </c>
      <c r="AA108" s="79">
        <f>Z108/200*250</f>
        <v>0.8</v>
      </c>
      <c r="AB108" s="79">
        <v>303.74</v>
      </c>
      <c r="AC108" s="79">
        <f>AB108/200*250</f>
        <v>379.67500000000001</v>
      </c>
      <c r="AD108" s="78">
        <v>124</v>
      </c>
    </row>
    <row r="109" spans="1:30" s="12" customFormat="1" ht="81" customHeight="1" x14ac:dyDescent="0.4">
      <c r="A109" s="80" t="s">
        <v>172</v>
      </c>
      <c r="B109" s="82" t="s">
        <v>114</v>
      </c>
      <c r="C109" s="198" t="s">
        <v>114</v>
      </c>
      <c r="D109" s="79">
        <v>9.5399999999999991</v>
      </c>
      <c r="E109" s="79">
        <v>9.5399999999999991</v>
      </c>
      <c r="F109" s="79">
        <v>4.59</v>
      </c>
      <c r="G109" s="79">
        <v>4.59</v>
      </c>
      <c r="H109" s="79">
        <v>5.04</v>
      </c>
      <c r="I109" s="79">
        <v>5.04</v>
      </c>
      <c r="J109" s="79">
        <v>100.8</v>
      </c>
      <c r="K109" s="79">
        <v>100.8</v>
      </c>
      <c r="L109" s="79">
        <v>1.88</v>
      </c>
      <c r="M109" s="79">
        <v>1.88</v>
      </c>
      <c r="N109" s="79">
        <v>0.06</v>
      </c>
      <c r="O109" s="79">
        <v>0.06</v>
      </c>
      <c r="P109" s="79">
        <v>0.05</v>
      </c>
      <c r="Q109" s="79">
        <v>0.05</v>
      </c>
      <c r="R109" s="79">
        <v>4.54</v>
      </c>
      <c r="S109" s="79">
        <v>4.54</v>
      </c>
      <c r="T109" s="79">
        <v>25.2</v>
      </c>
      <c r="U109" s="79">
        <v>25.2</v>
      </c>
      <c r="V109" s="79">
        <v>133.05000000000001</v>
      </c>
      <c r="W109" s="79" t="s">
        <v>173</v>
      </c>
      <c r="X109" s="79">
        <v>25.95</v>
      </c>
      <c r="Y109" s="79">
        <v>25.95</v>
      </c>
      <c r="Z109" s="79">
        <v>0.51</v>
      </c>
      <c r="AA109" s="79">
        <v>0.51</v>
      </c>
      <c r="AB109" s="79">
        <v>229.65</v>
      </c>
      <c r="AC109" s="79">
        <v>229.65</v>
      </c>
      <c r="AD109" s="79">
        <v>374</v>
      </c>
    </row>
    <row r="110" spans="1:30" s="12" customFormat="1" ht="81" customHeight="1" x14ac:dyDescent="0.4">
      <c r="A110" s="80" t="s">
        <v>31</v>
      </c>
      <c r="B110" s="78">
        <v>150</v>
      </c>
      <c r="C110" s="198">
        <v>150</v>
      </c>
      <c r="D110" s="79">
        <v>3.15</v>
      </c>
      <c r="E110" s="79">
        <v>3.15</v>
      </c>
      <c r="F110" s="79">
        <v>6.75</v>
      </c>
      <c r="G110" s="79">
        <v>6.75</v>
      </c>
      <c r="H110" s="79">
        <v>21.9</v>
      </c>
      <c r="I110" s="79">
        <v>21.9</v>
      </c>
      <c r="J110" s="79">
        <v>163.5</v>
      </c>
      <c r="K110" s="79">
        <v>163.5</v>
      </c>
      <c r="L110" s="79">
        <v>18.149999999999999</v>
      </c>
      <c r="M110" s="79">
        <f t="shared" ref="M110:M111" si="106">L110</f>
        <v>18.149999999999999</v>
      </c>
      <c r="N110" s="79">
        <v>0.14000000000000001</v>
      </c>
      <c r="O110" s="79">
        <f t="shared" ref="O110:O111" si="107">N110</f>
        <v>0.14000000000000001</v>
      </c>
      <c r="P110" s="79">
        <v>0.11</v>
      </c>
      <c r="Q110" s="79">
        <f t="shared" ref="Q110:Q111" si="108">P110</f>
        <v>0.11</v>
      </c>
      <c r="R110" s="79">
        <v>25.5</v>
      </c>
      <c r="S110" s="79">
        <f t="shared" ref="S110:S111" si="109">R110</f>
        <v>25.5</v>
      </c>
      <c r="T110" s="79">
        <v>36.979999999999997</v>
      </c>
      <c r="U110" s="79">
        <f t="shared" ref="U110:U111" si="110">T110</f>
        <v>36.979999999999997</v>
      </c>
      <c r="V110" s="79">
        <v>86.6</v>
      </c>
      <c r="W110" s="79">
        <f t="shared" ref="W110:W111" si="111">V110</f>
        <v>86.6</v>
      </c>
      <c r="X110" s="79">
        <v>27.75</v>
      </c>
      <c r="Y110" s="79">
        <f t="shared" ref="Y110:Y111" si="112">X110</f>
        <v>27.75</v>
      </c>
      <c r="Z110" s="79">
        <v>1.01</v>
      </c>
      <c r="AA110" s="79">
        <f t="shared" ref="AA110:AA111" si="113">Z110</f>
        <v>1.01</v>
      </c>
      <c r="AB110" s="79">
        <v>648.45000000000005</v>
      </c>
      <c r="AC110" s="79">
        <f t="shared" ref="AC110:AC111" si="114">AB110</f>
        <v>648.45000000000005</v>
      </c>
      <c r="AD110" s="78">
        <v>520</v>
      </c>
    </row>
    <row r="111" spans="1:30" s="12" customFormat="1" ht="81" customHeight="1" x14ac:dyDescent="0.4">
      <c r="A111" s="80" t="s">
        <v>84</v>
      </c>
      <c r="B111" s="78" t="s">
        <v>116</v>
      </c>
      <c r="C111" s="158" t="str">
        <f t="shared" ref="C111" si="115">B111</f>
        <v>200/7</v>
      </c>
      <c r="D111" s="79">
        <v>0.3</v>
      </c>
      <c r="E111" s="79">
        <v>0.3</v>
      </c>
      <c r="F111" s="79">
        <v>0</v>
      </c>
      <c r="G111" s="79">
        <v>0</v>
      </c>
      <c r="H111" s="79">
        <v>15.2</v>
      </c>
      <c r="I111" s="79">
        <v>15.2</v>
      </c>
      <c r="J111" s="79">
        <v>60</v>
      </c>
      <c r="K111" s="79">
        <v>60</v>
      </c>
      <c r="L111" s="79">
        <v>4.0599999999999996</v>
      </c>
      <c r="M111" s="79">
        <f t="shared" si="106"/>
        <v>4.0599999999999996</v>
      </c>
      <c r="N111" s="79">
        <v>0</v>
      </c>
      <c r="O111" s="79">
        <f t="shared" si="107"/>
        <v>0</v>
      </c>
      <c r="P111" s="79">
        <v>0</v>
      </c>
      <c r="Q111" s="79">
        <f t="shared" si="108"/>
        <v>0</v>
      </c>
      <c r="R111" s="79">
        <v>0</v>
      </c>
      <c r="S111" s="79">
        <f t="shared" si="109"/>
        <v>0</v>
      </c>
      <c r="T111" s="79">
        <v>15.16</v>
      </c>
      <c r="U111" s="79">
        <f t="shared" si="110"/>
        <v>15.16</v>
      </c>
      <c r="V111" s="79">
        <v>7.14</v>
      </c>
      <c r="W111" s="79">
        <f t="shared" si="111"/>
        <v>7.14</v>
      </c>
      <c r="X111" s="79">
        <v>5.6</v>
      </c>
      <c r="Y111" s="79">
        <f t="shared" si="112"/>
        <v>5.6</v>
      </c>
      <c r="Z111" s="79">
        <v>0.57999999999999996</v>
      </c>
      <c r="AA111" s="79">
        <f t="shared" si="113"/>
        <v>0.57999999999999996</v>
      </c>
      <c r="AB111" s="79">
        <v>0</v>
      </c>
      <c r="AC111" s="79">
        <f t="shared" si="114"/>
        <v>0</v>
      </c>
      <c r="AD111" s="78">
        <v>686</v>
      </c>
    </row>
    <row r="112" spans="1:30" s="12" customFormat="1" ht="81" customHeight="1" x14ac:dyDescent="0.4">
      <c r="A112" s="80" t="s">
        <v>25</v>
      </c>
      <c r="B112" s="78">
        <v>32.5</v>
      </c>
      <c r="C112" s="78">
        <v>32.5</v>
      </c>
      <c r="D112" s="79">
        <v>2.5024999999999999</v>
      </c>
      <c r="E112" s="79">
        <v>2.5024999999999999</v>
      </c>
      <c r="F112" s="79">
        <v>0.45500000000000002</v>
      </c>
      <c r="G112" s="79">
        <v>0.45500000000000002</v>
      </c>
      <c r="H112" s="79">
        <v>12.2525</v>
      </c>
      <c r="I112" s="79">
        <v>12.2525</v>
      </c>
      <c r="J112" s="79">
        <v>65</v>
      </c>
      <c r="K112" s="79">
        <v>65</v>
      </c>
      <c r="L112" s="79">
        <v>0</v>
      </c>
      <c r="M112" s="79">
        <v>0</v>
      </c>
      <c r="N112" s="79">
        <v>0.03</v>
      </c>
      <c r="O112" s="79">
        <v>0.03</v>
      </c>
      <c r="P112" s="79">
        <v>0</v>
      </c>
      <c r="Q112" s="79">
        <v>0</v>
      </c>
      <c r="R112" s="79">
        <v>0</v>
      </c>
      <c r="S112" s="79">
        <v>0</v>
      </c>
      <c r="T112" s="79">
        <v>11.62</v>
      </c>
      <c r="U112" s="79">
        <v>11.62</v>
      </c>
      <c r="V112" s="79">
        <v>22.86</v>
      </c>
      <c r="W112" s="79">
        <v>22.86</v>
      </c>
      <c r="X112" s="79">
        <v>20.420000000000002</v>
      </c>
      <c r="Y112" s="79">
        <v>20.420000000000002</v>
      </c>
      <c r="Z112" s="79">
        <v>1.58</v>
      </c>
      <c r="AA112" s="79">
        <v>1.58</v>
      </c>
      <c r="AB112" s="79">
        <v>0</v>
      </c>
      <c r="AC112" s="79">
        <v>0</v>
      </c>
      <c r="AD112" s="78" t="s">
        <v>26</v>
      </c>
    </row>
    <row r="113" spans="1:30" s="12" customFormat="1" ht="69" customHeight="1" x14ac:dyDescent="0.4">
      <c r="A113" s="80" t="s">
        <v>69</v>
      </c>
      <c r="B113" s="78">
        <v>18</v>
      </c>
      <c r="C113" s="198">
        <v>18</v>
      </c>
      <c r="D113" s="79">
        <v>1.35</v>
      </c>
      <c r="E113" s="79">
        <v>1.35</v>
      </c>
      <c r="F113" s="79">
        <v>0.52</v>
      </c>
      <c r="G113" s="79">
        <v>0.52</v>
      </c>
      <c r="H113" s="79">
        <v>9.25</v>
      </c>
      <c r="I113" s="79">
        <v>9.25</v>
      </c>
      <c r="J113" s="79">
        <v>47.4</v>
      </c>
      <c r="K113" s="79">
        <v>47.4</v>
      </c>
      <c r="L113" s="79">
        <v>0</v>
      </c>
      <c r="M113" s="79">
        <f t="shared" ref="M113:O113" si="116">L113</f>
        <v>0</v>
      </c>
      <c r="N113" s="79">
        <v>0.02</v>
      </c>
      <c r="O113" s="79">
        <f t="shared" si="116"/>
        <v>0.02</v>
      </c>
      <c r="P113" s="79">
        <v>0</v>
      </c>
      <c r="Q113" s="79">
        <f t="shared" ref="Q113" si="117">P113</f>
        <v>0</v>
      </c>
      <c r="R113" s="79">
        <v>0</v>
      </c>
      <c r="S113" s="79">
        <f t="shared" ref="S113" si="118">R113</f>
        <v>0</v>
      </c>
      <c r="T113" s="79">
        <v>5.94</v>
      </c>
      <c r="U113" s="79">
        <f t="shared" ref="U113" si="119">T113</f>
        <v>5.94</v>
      </c>
      <c r="V113" s="79">
        <v>5.94</v>
      </c>
      <c r="W113" s="79">
        <f t="shared" ref="W113" si="120">V113</f>
        <v>5.94</v>
      </c>
      <c r="X113" s="79">
        <v>10.44</v>
      </c>
      <c r="Y113" s="79">
        <f t="shared" ref="Y113" si="121">X113</f>
        <v>10.44</v>
      </c>
      <c r="Z113" s="79">
        <v>0.8</v>
      </c>
      <c r="AA113" s="79">
        <f t="shared" ref="AA113" si="122">Z113</f>
        <v>0.8</v>
      </c>
      <c r="AB113" s="79">
        <v>0</v>
      </c>
      <c r="AC113" s="79">
        <f t="shared" ref="AC113" si="123">AB113</f>
        <v>0</v>
      </c>
      <c r="AD113" s="78" t="s">
        <v>26</v>
      </c>
    </row>
    <row r="114" spans="1:30" s="12" customFormat="1" ht="69" customHeight="1" x14ac:dyDescent="0.4">
      <c r="A114" s="95" t="s">
        <v>27</v>
      </c>
      <c r="B114" s="78"/>
      <c r="C114" s="158"/>
      <c r="D114" s="79">
        <f>SUM(D107:D113)</f>
        <v>19.142500000000002</v>
      </c>
      <c r="E114" s="79">
        <f t="shared" ref="E114:AC114" si="124">SUM(E107:E113)</f>
        <v>19.5425</v>
      </c>
      <c r="F114" s="79">
        <f t="shared" si="124"/>
        <v>20.145</v>
      </c>
      <c r="G114" s="79">
        <f t="shared" si="124"/>
        <v>21.004999999999999</v>
      </c>
      <c r="H114" s="79">
        <f t="shared" si="124"/>
        <v>75.892499999999998</v>
      </c>
      <c r="I114" s="79">
        <f t="shared" si="124"/>
        <v>77.892499999999998</v>
      </c>
      <c r="J114" s="79">
        <f t="shared" si="124"/>
        <v>557.04999999999995</v>
      </c>
      <c r="K114" s="79">
        <f t="shared" si="124"/>
        <v>574.65</v>
      </c>
      <c r="L114" s="79">
        <f t="shared" si="124"/>
        <v>43.56</v>
      </c>
      <c r="M114" s="79">
        <f t="shared" si="124"/>
        <v>47.239999999999995</v>
      </c>
      <c r="N114" s="79">
        <f t="shared" si="124"/>
        <v>0.31000000000000005</v>
      </c>
      <c r="O114" s="79">
        <f t="shared" si="124"/>
        <v>0.32250000000000001</v>
      </c>
      <c r="P114" s="79">
        <f t="shared" si="124"/>
        <v>0.22</v>
      </c>
      <c r="Q114" s="79">
        <f t="shared" si="124"/>
        <v>0.23</v>
      </c>
      <c r="R114" s="79">
        <f t="shared" si="124"/>
        <v>30.04</v>
      </c>
      <c r="S114" s="79">
        <f t="shared" si="124"/>
        <v>30.04</v>
      </c>
      <c r="T114" s="79">
        <f t="shared" si="124"/>
        <v>147.13999999999999</v>
      </c>
      <c r="U114" s="79">
        <f t="shared" si="124"/>
        <v>155.80499999999998</v>
      </c>
      <c r="V114" s="79">
        <f t="shared" si="124"/>
        <v>314.18</v>
      </c>
      <c r="W114" s="79">
        <f t="shared" si="124"/>
        <v>190.65499999999997</v>
      </c>
      <c r="X114" s="79">
        <f t="shared" si="124"/>
        <v>118.41</v>
      </c>
      <c r="Y114" s="79">
        <f t="shared" si="124"/>
        <v>122.86</v>
      </c>
      <c r="Z114" s="79">
        <f t="shared" si="124"/>
        <v>5.79</v>
      </c>
      <c r="AA114" s="79">
        <f t="shared" si="124"/>
        <v>5.95</v>
      </c>
      <c r="AB114" s="79">
        <f t="shared" si="124"/>
        <v>1318.64</v>
      </c>
      <c r="AC114" s="79">
        <f t="shared" si="124"/>
        <v>1394.575</v>
      </c>
      <c r="AD114" s="15"/>
    </row>
    <row r="115" spans="1:30" s="5" customFormat="1" x14ac:dyDescent="0.35">
      <c r="A115" s="95" t="s">
        <v>93</v>
      </c>
      <c r="B115" s="79"/>
      <c r="C115" s="81"/>
      <c r="D115" s="79">
        <f>D114+D100</f>
        <v>25.182500000000001</v>
      </c>
      <c r="E115" s="79">
        <f t="shared" ref="E115:AC115" si="125">E114+E100</f>
        <v>25.5825</v>
      </c>
      <c r="F115" s="79">
        <f t="shared" si="125"/>
        <v>27.795000000000002</v>
      </c>
      <c r="G115" s="79">
        <f t="shared" si="125"/>
        <v>28.655000000000001</v>
      </c>
      <c r="H115" s="79">
        <f t="shared" si="125"/>
        <v>126.7825</v>
      </c>
      <c r="I115" s="79">
        <f t="shared" si="125"/>
        <v>128.7825</v>
      </c>
      <c r="J115" s="79">
        <f t="shared" si="125"/>
        <v>848.44999999999993</v>
      </c>
      <c r="K115" s="79">
        <f t="shared" si="125"/>
        <v>866.05</v>
      </c>
      <c r="L115" s="79">
        <f t="shared" si="125"/>
        <v>43.580000000000005</v>
      </c>
      <c r="M115" s="79">
        <f t="shared" si="125"/>
        <v>47.26</v>
      </c>
      <c r="N115" s="79">
        <f t="shared" si="125"/>
        <v>0.49000000000000005</v>
      </c>
      <c r="O115" s="79">
        <f t="shared" si="125"/>
        <v>0.50249999999999995</v>
      </c>
      <c r="P115" s="79">
        <f t="shared" si="125"/>
        <v>0.33</v>
      </c>
      <c r="Q115" s="79">
        <f t="shared" si="125"/>
        <v>0.34</v>
      </c>
      <c r="R115" s="79">
        <f t="shared" si="125"/>
        <v>50.04</v>
      </c>
      <c r="S115" s="79">
        <f t="shared" si="125"/>
        <v>50.04</v>
      </c>
      <c r="T115" s="79">
        <f t="shared" si="125"/>
        <v>166.17</v>
      </c>
      <c r="U115" s="79">
        <f t="shared" si="125"/>
        <v>174.83499999999998</v>
      </c>
      <c r="V115" s="79">
        <f t="shared" si="125"/>
        <v>408.92</v>
      </c>
      <c r="W115" s="79">
        <f t="shared" si="125"/>
        <v>285.39499999999998</v>
      </c>
      <c r="X115" s="79">
        <f t="shared" si="125"/>
        <v>160.22999999999999</v>
      </c>
      <c r="Y115" s="79">
        <f t="shared" si="125"/>
        <v>164.68</v>
      </c>
      <c r="Z115" s="79">
        <f t="shared" si="125"/>
        <v>7.8100000000000005</v>
      </c>
      <c r="AA115" s="79">
        <f t="shared" si="125"/>
        <v>7.9700000000000006</v>
      </c>
      <c r="AB115" s="79">
        <f t="shared" si="125"/>
        <v>1406.0500000000002</v>
      </c>
      <c r="AC115" s="79">
        <f t="shared" si="125"/>
        <v>1481.9850000000001</v>
      </c>
      <c r="AD115" s="15"/>
    </row>
    <row r="116" spans="1:30" s="12" customFormat="1" x14ac:dyDescent="0.45">
      <c r="A116" s="6" t="s">
        <v>39</v>
      </c>
      <c r="B116" s="2"/>
      <c r="C116" s="146"/>
      <c r="D116" s="3"/>
      <c r="E116" s="3"/>
      <c r="F116" s="3"/>
      <c r="G116" s="3"/>
      <c r="H116" s="3"/>
      <c r="I116" s="3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193"/>
    </row>
    <row r="117" spans="1:30" x14ac:dyDescent="0.45">
      <c r="A117" s="6" t="s">
        <v>67</v>
      </c>
      <c r="B117" s="2"/>
      <c r="C117" s="146"/>
      <c r="D117" s="3"/>
      <c r="E117" s="3"/>
      <c r="F117" s="3"/>
      <c r="G117" s="3"/>
      <c r="H117" s="3"/>
      <c r="I117" s="3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193"/>
    </row>
    <row r="118" spans="1:30" ht="33" customHeight="1" x14ac:dyDescent="0.35">
      <c r="A118" s="249" t="s">
        <v>2</v>
      </c>
      <c r="B118" s="249" t="s">
        <v>3</v>
      </c>
      <c r="C118" s="249"/>
      <c r="D118" s="251" t="s">
        <v>4</v>
      </c>
      <c r="E118" s="251"/>
      <c r="F118" s="251" t="s">
        <v>5</v>
      </c>
      <c r="G118" s="251"/>
      <c r="H118" s="251" t="s">
        <v>6</v>
      </c>
      <c r="I118" s="251"/>
      <c r="J118" s="251" t="s">
        <v>7</v>
      </c>
      <c r="K118" s="251"/>
      <c r="L118" s="254" t="s">
        <v>8</v>
      </c>
      <c r="M118" s="254"/>
      <c r="N118" s="254"/>
      <c r="O118" s="254"/>
      <c r="P118" s="254"/>
      <c r="Q118" s="254"/>
      <c r="R118" s="254"/>
      <c r="S118" s="254"/>
      <c r="T118" s="254" t="s">
        <v>9</v>
      </c>
      <c r="U118" s="254"/>
      <c r="V118" s="254"/>
      <c r="W118" s="254"/>
      <c r="X118" s="254"/>
      <c r="Y118" s="254"/>
      <c r="Z118" s="254"/>
      <c r="AA118" s="254"/>
      <c r="AB118" s="254"/>
      <c r="AC118" s="254"/>
      <c r="AD118" s="231" t="s">
        <v>10</v>
      </c>
    </row>
    <row r="119" spans="1:30" ht="33" customHeight="1" x14ac:dyDescent="0.35">
      <c r="A119" s="249"/>
      <c r="B119" s="249" t="s">
        <v>164</v>
      </c>
      <c r="C119" s="228" t="s">
        <v>11</v>
      </c>
      <c r="D119" s="249" t="s">
        <v>164</v>
      </c>
      <c r="E119" s="249" t="s">
        <v>11</v>
      </c>
      <c r="F119" s="249" t="s">
        <v>164</v>
      </c>
      <c r="G119" s="249" t="s">
        <v>11</v>
      </c>
      <c r="H119" s="249" t="s">
        <v>164</v>
      </c>
      <c r="I119" s="249" t="s">
        <v>11</v>
      </c>
      <c r="J119" s="249" t="s">
        <v>164</v>
      </c>
      <c r="K119" s="249" t="s">
        <v>11</v>
      </c>
      <c r="L119" s="254" t="s">
        <v>12</v>
      </c>
      <c r="M119" s="254"/>
      <c r="N119" s="254" t="s">
        <v>13</v>
      </c>
      <c r="O119" s="254"/>
      <c r="P119" s="249" t="s">
        <v>14</v>
      </c>
      <c r="Q119" s="249"/>
      <c r="R119" s="249" t="s">
        <v>15</v>
      </c>
      <c r="S119" s="249"/>
      <c r="T119" s="249" t="s">
        <v>16</v>
      </c>
      <c r="U119" s="249"/>
      <c r="V119" s="249" t="s">
        <v>17</v>
      </c>
      <c r="W119" s="249"/>
      <c r="X119" s="249" t="s">
        <v>18</v>
      </c>
      <c r="Y119" s="249"/>
      <c r="Z119" s="249" t="s">
        <v>19</v>
      </c>
      <c r="AA119" s="249"/>
      <c r="AB119" s="249" t="s">
        <v>20</v>
      </c>
      <c r="AC119" s="249"/>
      <c r="AD119" s="231"/>
    </row>
    <row r="120" spans="1:30" ht="31.9" customHeight="1" x14ac:dyDescent="0.35">
      <c r="A120" s="249"/>
      <c r="B120" s="249"/>
      <c r="C120" s="228"/>
      <c r="D120" s="249"/>
      <c r="E120" s="249"/>
      <c r="F120" s="249"/>
      <c r="G120" s="249"/>
      <c r="H120" s="249"/>
      <c r="I120" s="249"/>
      <c r="J120" s="249"/>
      <c r="K120" s="249"/>
      <c r="L120" s="93" t="s">
        <v>164</v>
      </c>
      <c r="M120" s="93" t="s">
        <v>11</v>
      </c>
      <c r="N120" s="93" t="s">
        <v>164</v>
      </c>
      <c r="O120" s="93" t="s">
        <v>11</v>
      </c>
      <c r="P120" s="93" t="s">
        <v>164</v>
      </c>
      <c r="Q120" s="93" t="s">
        <v>11</v>
      </c>
      <c r="R120" s="93" t="s">
        <v>164</v>
      </c>
      <c r="S120" s="93" t="s">
        <v>11</v>
      </c>
      <c r="T120" s="93" t="s">
        <v>164</v>
      </c>
      <c r="U120" s="93" t="s">
        <v>11</v>
      </c>
      <c r="V120" s="93" t="s">
        <v>164</v>
      </c>
      <c r="W120" s="93" t="s">
        <v>11</v>
      </c>
      <c r="X120" s="93" t="s">
        <v>164</v>
      </c>
      <c r="Y120" s="93" t="s">
        <v>11</v>
      </c>
      <c r="Z120" s="93" t="s">
        <v>164</v>
      </c>
      <c r="AA120" s="93" t="s">
        <v>11</v>
      </c>
      <c r="AB120" s="93" t="s">
        <v>164</v>
      </c>
      <c r="AC120" s="93" t="s">
        <v>11</v>
      </c>
      <c r="AD120" s="231"/>
    </row>
    <row r="121" spans="1:30" ht="66" customHeight="1" x14ac:dyDescent="0.35">
      <c r="A121" s="80" t="s">
        <v>174</v>
      </c>
      <c r="B121" s="82" t="s">
        <v>95</v>
      </c>
      <c r="C121" s="82" t="s">
        <v>95</v>
      </c>
      <c r="D121" s="79">
        <v>4.49</v>
      </c>
      <c r="E121" s="79">
        <v>4.49</v>
      </c>
      <c r="F121" s="79">
        <v>7.13</v>
      </c>
      <c r="G121" s="79">
        <v>7.13</v>
      </c>
      <c r="H121" s="79">
        <v>26.64</v>
      </c>
      <c r="I121" s="79">
        <v>26.64</v>
      </c>
      <c r="J121" s="79">
        <v>186</v>
      </c>
      <c r="K121" s="79">
        <v>186</v>
      </c>
      <c r="L121" s="79">
        <v>0</v>
      </c>
      <c r="M121" s="79">
        <v>0</v>
      </c>
      <c r="N121" s="79">
        <v>0.16</v>
      </c>
      <c r="O121" s="79">
        <v>0.16</v>
      </c>
      <c r="P121" s="79">
        <v>0.11</v>
      </c>
      <c r="Q121" s="79">
        <v>0.11</v>
      </c>
      <c r="R121" s="79">
        <v>20</v>
      </c>
      <c r="S121" s="79">
        <v>20</v>
      </c>
      <c r="T121" s="79">
        <v>11.8</v>
      </c>
      <c r="U121" s="79">
        <v>11.8</v>
      </c>
      <c r="V121" s="79">
        <v>87.2</v>
      </c>
      <c r="W121" s="79">
        <v>87.2</v>
      </c>
      <c r="X121" s="79">
        <v>30.5</v>
      </c>
      <c r="Y121" s="79">
        <v>30.5</v>
      </c>
      <c r="Z121" s="79">
        <v>1.01</v>
      </c>
      <c r="AA121" s="79">
        <v>1.01</v>
      </c>
      <c r="AB121" s="79">
        <v>78.7</v>
      </c>
      <c r="AC121" s="79">
        <v>78.7</v>
      </c>
      <c r="AD121" s="82">
        <v>302</v>
      </c>
    </row>
    <row r="122" spans="1:30" ht="66" x14ac:dyDescent="0.35">
      <c r="A122" s="80" t="s">
        <v>69</v>
      </c>
      <c r="B122" s="195" t="s">
        <v>170</v>
      </c>
      <c r="C122" s="196" t="s">
        <v>170</v>
      </c>
      <c r="D122" s="79">
        <v>1.35</v>
      </c>
      <c r="E122" s="79">
        <v>1.35</v>
      </c>
      <c r="F122" s="79">
        <v>0.52</v>
      </c>
      <c r="G122" s="79">
        <v>0.52</v>
      </c>
      <c r="H122" s="79">
        <v>9.25</v>
      </c>
      <c r="I122" s="79">
        <v>9.25</v>
      </c>
      <c r="J122" s="79">
        <v>47.4</v>
      </c>
      <c r="K122" s="79">
        <v>47.4</v>
      </c>
      <c r="L122" s="79">
        <v>0</v>
      </c>
      <c r="M122" s="79">
        <f t="shared" ref="M122" si="126">L122</f>
        <v>0</v>
      </c>
      <c r="N122" s="79">
        <v>0.02</v>
      </c>
      <c r="O122" s="79">
        <f t="shared" ref="O122" si="127">N122</f>
        <v>0.02</v>
      </c>
      <c r="P122" s="79">
        <v>0</v>
      </c>
      <c r="Q122" s="79">
        <f t="shared" ref="Q122" si="128">P122</f>
        <v>0</v>
      </c>
      <c r="R122" s="79">
        <v>0</v>
      </c>
      <c r="S122" s="79">
        <f t="shared" ref="S122" si="129">R122</f>
        <v>0</v>
      </c>
      <c r="T122" s="79">
        <v>5.94</v>
      </c>
      <c r="U122" s="79">
        <f t="shared" ref="U122" si="130">T122</f>
        <v>5.94</v>
      </c>
      <c r="V122" s="79">
        <v>5.94</v>
      </c>
      <c r="W122" s="79">
        <f t="shared" ref="W122" si="131">V122</f>
        <v>5.94</v>
      </c>
      <c r="X122" s="79">
        <v>10.44</v>
      </c>
      <c r="Y122" s="79">
        <f t="shared" ref="Y122" si="132">X122</f>
        <v>10.44</v>
      </c>
      <c r="Z122" s="79">
        <v>0.8</v>
      </c>
      <c r="AA122" s="79">
        <f t="shared" ref="AA122" si="133">Z122</f>
        <v>0.8</v>
      </c>
      <c r="AB122" s="79">
        <v>0</v>
      </c>
      <c r="AC122" s="79">
        <f t="shared" ref="AC122" si="134">AB122</f>
        <v>0</v>
      </c>
      <c r="AD122" s="78" t="s">
        <v>26</v>
      </c>
    </row>
    <row r="123" spans="1:30" x14ac:dyDescent="0.35">
      <c r="A123" s="80" t="s">
        <v>23</v>
      </c>
      <c r="B123" s="78">
        <v>200</v>
      </c>
      <c r="C123" s="158">
        <f t="shared" ref="C123" si="135">B123</f>
        <v>200</v>
      </c>
      <c r="D123" s="79">
        <v>0.2</v>
      </c>
      <c r="E123" s="79">
        <v>0.2</v>
      </c>
      <c r="F123" s="79">
        <v>0</v>
      </c>
      <c r="G123" s="79">
        <v>0</v>
      </c>
      <c r="H123" s="79">
        <v>15</v>
      </c>
      <c r="I123" s="79">
        <v>15</v>
      </c>
      <c r="J123" s="79">
        <v>58</v>
      </c>
      <c r="K123" s="79">
        <v>58</v>
      </c>
      <c r="L123" s="79">
        <v>0.02</v>
      </c>
      <c r="M123" s="79">
        <v>0.02</v>
      </c>
      <c r="N123" s="79">
        <v>0</v>
      </c>
      <c r="O123" s="79">
        <v>0</v>
      </c>
      <c r="P123" s="79">
        <v>0</v>
      </c>
      <c r="Q123" s="79">
        <v>0</v>
      </c>
      <c r="R123" s="79">
        <v>0</v>
      </c>
      <c r="S123" s="79">
        <v>0</v>
      </c>
      <c r="T123" s="79">
        <v>1.29</v>
      </c>
      <c r="U123" s="79">
        <v>1.29</v>
      </c>
      <c r="V123" s="79">
        <v>1.6</v>
      </c>
      <c r="W123" s="79">
        <v>1.6</v>
      </c>
      <c r="X123" s="79">
        <v>0.88</v>
      </c>
      <c r="Y123" s="79">
        <v>0.88</v>
      </c>
      <c r="Z123" s="79">
        <v>0.21</v>
      </c>
      <c r="AA123" s="79">
        <v>0.21</v>
      </c>
      <c r="AB123" s="79">
        <v>8.7100000000000009</v>
      </c>
      <c r="AC123" s="79">
        <v>8.7100000000000009</v>
      </c>
      <c r="AD123" s="78">
        <v>685</v>
      </c>
    </row>
    <row r="124" spans="1:30" x14ac:dyDescent="0.35">
      <c r="A124" s="95" t="s">
        <v>27</v>
      </c>
      <c r="B124" s="78"/>
      <c r="C124" s="158"/>
      <c r="D124" s="79">
        <f>SUM(D121:D123)</f>
        <v>6.04</v>
      </c>
      <c r="E124" s="79">
        <f t="shared" ref="E124:AC124" si="136">SUM(E121:E123)</f>
        <v>6.04</v>
      </c>
      <c r="F124" s="79">
        <f t="shared" si="136"/>
        <v>7.65</v>
      </c>
      <c r="G124" s="79">
        <f t="shared" si="136"/>
        <v>7.65</v>
      </c>
      <c r="H124" s="79">
        <f t="shared" si="136"/>
        <v>50.89</v>
      </c>
      <c r="I124" s="79">
        <f t="shared" si="136"/>
        <v>50.89</v>
      </c>
      <c r="J124" s="79">
        <f t="shared" si="136"/>
        <v>291.39999999999998</v>
      </c>
      <c r="K124" s="79">
        <f t="shared" si="136"/>
        <v>291.39999999999998</v>
      </c>
      <c r="L124" s="79">
        <f t="shared" si="136"/>
        <v>0.02</v>
      </c>
      <c r="M124" s="79">
        <f t="shared" si="136"/>
        <v>0.02</v>
      </c>
      <c r="N124" s="79">
        <f t="shared" si="136"/>
        <v>0.18</v>
      </c>
      <c r="O124" s="79">
        <f t="shared" si="136"/>
        <v>0.18</v>
      </c>
      <c r="P124" s="79">
        <f t="shared" si="136"/>
        <v>0.11</v>
      </c>
      <c r="Q124" s="79">
        <f t="shared" si="136"/>
        <v>0.11</v>
      </c>
      <c r="R124" s="79">
        <f t="shared" si="136"/>
        <v>20</v>
      </c>
      <c r="S124" s="79">
        <f t="shared" si="136"/>
        <v>20</v>
      </c>
      <c r="T124" s="79">
        <f t="shared" si="136"/>
        <v>19.03</v>
      </c>
      <c r="U124" s="79">
        <f t="shared" si="136"/>
        <v>19.03</v>
      </c>
      <c r="V124" s="79">
        <f t="shared" si="136"/>
        <v>94.74</v>
      </c>
      <c r="W124" s="79">
        <f t="shared" si="136"/>
        <v>94.74</v>
      </c>
      <c r="X124" s="79">
        <f t="shared" si="136"/>
        <v>41.82</v>
      </c>
      <c r="Y124" s="79">
        <f t="shared" si="136"/>
        <v>41.82</v>
      </c>
      <c r="Z124" s="79">
        <f t="shared" si="136"/>
        <v>2.02</v>
      </c>
      <c r="AA124" s="79">
        <f t="shared" si="136"/>
        <v>2.02</v>
      </c>
      <c r="AB124" s="79">
        <f t="shared" si="136"/>
        <v>87.41</v>
      </c>
      <c r="AC124" s="79">
        <f t="shared" si="136"/>
        <v>87.41</v>
      </c>
      <c r="AD124" s="15"/>
    </row>
    <row r="125" spans="1:30" x14ac:dyDescent="0.35">
      <c r="A125" s="8"/>
      <c r="B125" s="9"/>
      <c r="C125" s="151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94"/>
    </row>
    <row r="126" spans="1:30" x14ac:dyDescent="0.35">
      <c r="A126" s="8"/>
      <c r="B126" s="9"/>
      <c r="C126" s="151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94"/>
    </row>
    <row r="127" spans="1:30" x14ac:dyDescent="0.45">
      <c r="A127" s="6" t="s">
        <v>29</v>
      </c>
      <c r="B127" s="2"/>
      <c r="C127" s="146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197"/>
    </row>
    <row r="128" spans="1:30" ht="33" customHeight="1" x14ac:dyDescent="0.35">
      <c r="A128" s="249" t="s">
        <v>2</v>
      </c>
      <c r="B128" s="249" t="s">
        <v>3</v>
      </c>
      <c r="C128" s="249"/>
      <c r="D128" s="251" t="s">
        <v>4</v>
      </c>
      <c r="E128" s="251"/>
      <c r="F128" s="251" t="s">
        <v>5</v>
      </c>
      <c r="G128" s="251"/>
      <c r="H128" s="251" t="s">
        <v>6</v>
      </c>
      <c r="I128" s="251"/>
      <c r="J128" s="251" t="s">
        <v>7</v>
      </c>
      <c r="K128" s="251"/>
      <c r="L128" s="254" t="s">
        <v>8</v>
      </c>
      <c r="M128" s="254"/>
      <c r="N128" s="254"/>
      <c r="O128" s="254"/>
      <c r="P128" s="254"/>
      <c r="Q128" s="254"/>
      <c r="R128" s="254"/>
      <c r="S128" s="254"/>
      <c r="T128" s="254" t="s">
        <v>9</v>
      </c>
      <c r="U128" s="254"/>
      <c r="V128" s="254"/>
      <c r="W128" s="254"/>
      <c r="X128" s="254"/>
      <c r="Y128" s="254"/>
      <c r="Z128" s="254"/>
      <c r="AA128" s="254"/>
      <c r="AB128" s="254"/>
      <c r="AC128" s="254"/>
      <c r="AD128" s="231" t="s">
        <v>10</v>
      </c>
    </row>
    <row r="129" spans="1:30" ht="32.450000000000003" customHeight="1" x14ac:dyDescent="0.35">
      <c r="A129" s="249"/>
      <c r="B129" s="249" t="s">
        <v>164</v>
      </c>
      <c r="C129" s="228" t="s">
        <v>11</v>
      </c>
      <c r="D129" s="249" t="s">
        <v>164</v>
      </c>
      <c r="E129" s="249" t="s">
        <v>11</v>
      </c>
      <c r="F129" s="249" t="s">
        <v>164</v>
      </c>
      <c r="G129" s="249" t="s">
        <v>11</v>
      </c>
      <c r="H129" s="249" t="s">
        <v>164</v>
      </c>
      <c r="I129" s="249" t="s">
        <v>11</v>
      </c>
      <c r="J129" s="249" t="s">
        <v>164</v>
      </c>
      <c r="K129" s="249" t="s">
        <v>11</v>
      </c>
      <c r="L129" s="254" t="s">
        <v>12</v>
      </c>
      <c r="M129" s="254"/>
      <c r="N129" s="254" t="s">
        <v>13</v>
      </c>
      <c r="O129" s="254"/>
      <c r="P129" s="249" t="s">
        <v>14</v>
      </c>
      <c r="Q129" s="249"/>
      <c r="R129" s="249" t="s">
        <v>15</v>
      </c>
      <c r="S129" s="249"/>
      <c r="T129" s="249" t="s">
        <v>16</v>
      </c>
      <c r="U129" s="249"/>
      <c r="V129" s="249" t="s">
        <v>17</v>
      </c>
      <c r="W129" s="249"/>
      <c r="X129" s="249" t="s">
        <v>18</v>
      </c>
      <c r="Y129" s="249"/>
      <c r="Z129" s="249" t="s">
        <v>19</v>
      </c>
      <c r="AA129" s="249"/>
      <c r="AB129" s="249" t="s">
        <v>20</v>
      </c>
      <c r="AC129" s="249"/>
      <c r="AD129" s="231"/>
    </row>
    <row r="130" spans="1:30" ht="109.5" customHeight="1" x14ac:dyDescent="0.35">
      <c r="A130" s="249"/>
      <c r="B130" s="249"/>
      <c r="C130" s="228"/>
      <c r="D130" s="249"/>
      <c r="E130" s="249"/>
      <c r="F130" s="249"/>
      <c r="G130" s="249"/>
      <c r="H130" s="249"/>
      <c r="I130" s="249"/>
      <c r="J130" s="249"/>
      <c r="K130" s="249"/>
      <c r="L130" s="93" t="s">
        <v>164</v>
      </c>
      <c r="M130" s="93" t="s">
        <v>11</v>
      </c>
      <c r="N130" s="93" t="s">
        <v>164</v>
      </c>
      <c r="O130" s="93" t="s">
        <v>11</v>
      </c>
      <c r="P130" s="93" t="s">
        <v>164</v>
      </c>
      <c r="Q130" s="93" t="s">
        <v>11</v>
      </c>
      <c r="R130" s="93" t="s">
        <v>164</v>
      </c>
      <c r="S130" s="93" t="s">
        <v>11</v>
      </c>
      <c r="T130" s="93" t="s">
        <v>164</v>
      </c>
      <c r="U130" s="93" t="s">
        <v>11</v>
      </c>
      <c r="V130" s="93" t="s">
        <v>164</v>
      </c>
      <c r="W130" s="93" t="s">
        <v>11</v>
      </c>
      <c r="X130" s="93" t="s">
        <v>164</v>
      </c>
      <c r="Y130" s="93" t="s">
        <v>11</v>
      </c>
      <c r="Z130" s="93" t="s">
        <v>164</v>
      </c>
      <c r="AA130" s="93" t="s">
        <v>11</v>
      </c>
      <c r="AB130" s="93" t="s">
        <v>164</v>
      </c>
      <c r="AC130" s="93" t="s">
        <v>11</v>
      </c>
      <c r="AD130" s="231"/>
    </row>
    <row r="131" spans="1:30" x14ac:dyDescent="0.35">
      <c r="A131" s="13" t="s">
        <v>122</v>
      </c>
      <c r="B131" s="78">
        <v>30</v>
      </c>
      <c r="C131" s="158">
        <v>30</v>
      </c>
      <c r="D131" s="79">
        <v>0.2</v>
      </c>
      <c r="E131" s="79">
        <v>0.2</v>
      </c>
      <c r="F131" s="79">
        <v>0.03</v>
      </c>
      <c r="G131" s="79">
        <v>0.03</v>
      </c>
      <c r="H131" s="79">
        <v>1.08</v>
      </c>
      <c r="I131" s="79">
        <v>1.08</v>
      </c>
      <c r="J131" s="79">
        <v>4.5</v>
      </c>
      <c r="K131" s="79">
        <v>4.5</v>
      </c>
      <c r="L131" s="79">
        <v>0.84</v>
      </c>
      <c r="M131" s="79">
        <v>0.84</v>
      </c>
      <c r="N131" s="79">
        <v>0</v>
      </c>
      <c r="O131" s="79">
        <v>0</v>
      </c>
      <c r="P131" s="79">
        <v>0</v>
      </c>
      <c r="Q131" s="79">
        <v>0</v>
      </c>
      <c r="R131" s="79">
        <v>1.5</v>
      </c>
      <c r="S131" s="79">
        <v>1.5</v>
      </c>
      <c r="T131" s="79">
        <v>4.8</v>
      </c>
      <c r="U131" s="79">
        <v>4.8</v>
      </c>
      <c r="V131" s="79">
        <v>7.2</v>
      </c>
      <c r="W131" s="79">
        <v>7.2</v>
      </c>
      <c r="X131" s="79">
        <v>3.9</v>
      </c>
      <c r="Y131" s="79">
        <v>3.9</v>
      </c>
      <c r="Z131" s="79">
        <v>0.09</v>
      </c>
      <c r="AA131" s="79">
        <v>0.09</v>
      </c>
      <c r="AB131" s="79">
        <v>44.1</v>
      </c>
      <c r="AC131" s="79">
        <v>44.1</v>
      </c>
      <c r="AD131" s="78"/>
    </row>
    <row r="132" spans="1:30" ht="66" x14ac:dyDescent="0.35">
      <c r="A132" s="13" t="s">
        <v>40</v>
      </c>
      <c r="B132" s="78" t="s">
        <v>21</v>
      </c>
      <c r="C132" s="158" t="s">
        <v>167</v>
      </c>
      <c r="D132" s="79">
        <v>6.08</v>
      </c>
      <c r="E132" s="79">
        <v>7.6</v>
      </c>
      <c r="F132" s="79">
        <v>4.5599999999999996</v>
      </c>
      <c r="G132" s="79">
        <v>5.7</v>
      </c>
      <c r="H132" s="79">
        <v>16</v>
      </c>
      <c r="I132" s="79">
        <v>20</v>
      </c>
      <c r="J132" s="79">
        <v>130.4</v>
      </c>
      <c r="K132" s="79">
        <v>163</v>
      </c>
      <c r="L132" s="79">
        <v>26.65</v>
      </c>
      <c r="M132" s="79">
        <f>L132/200*250</f>
        <v>33.312499999999993</v>
      </c>
      <c r="N132" s="79">
        <v>0.18</v>
      </c>
      <c r="O132" s="79">
        <f>N132/200*250</f>
        <v>0.22500000000000001</v>
      </c>
      <c r="P132" s="79">
        <v>0.06</v>
      </c>
      <c r="Q132" s="79">
        <f>P132/200*250</f>
        <v>7.4999999999999997E-2</v>
      </c>
      <c r="R132" s="79">
        <v>0</v>
      </c>
      <c r="S132" s="79">
        <f>R132/200*250</f>
        <v>0</v>
      </c>
      <c r="T132" s="79">
        <v>30.46</v>
      </c>
      <c r="U132" s="79">
        <f>T132/200*250</f>
        <v>38.074999999999996</v>
      </c>
      <c r="V132" s="79">
        <v>69.739999999999995</v>
      </c>
      <c r="W132" s="79">
        <f>V132/200*250</f>
        <v>87.174999999999983</v>
      </c>
      <c r="X132" s="79">
        <v>28.24</v>
      </c>
      <c r="Y132" s="79">
        <f>X132/200*250</f>
        <v>35.299999999999997</v>
      </c>
      <c r="Z132" s="79">
        <v>1.62</v>
      </c>
      <c r="AA132" s="79">
        <f>Z132/200*250</f>
        <v>2.0250000000000004</v>
      </c>
      <c r="AB132" s="79">
        <v>378.18</v>
      </c>
      <c r="AC132" s="79">
        <f>AB132/200*250</f>
        <v>472.72500000000002</v>
      </c>
      <c r="AD132" s="78">
        <v>139</v>
      </c>
    </row>
    <row r="133" spans="1:30" x14ac:dyDescent="0.35">
      <c r="A133" s="80" t="s">
        <v>35</v>
      </c>
      <c r="B133" s="78">
        <v>200</v>
      </c>
      <c r="C133" s="158">
        <v>200</v>
      </c>
      <c r="D133" s="79">
        <v>14.8</v>
      </c>
      <c r="E133" s="79">
        <v>14.8</v>
      </c>
      <c r="F133" s="79">
        <v>14.8</v>
      </c>
      <c r="G133" s="79">
        <v>14.8</v>
      </c>
      <c r="H133" s="79">
        <v>27.2</v>
      </c>
      <c r="I133" s="79">
        <v>27.2</v>
      </c>
      <c r="J133" s="79">
        <v>308</v>
      </c>
      <c r="K133" s="79">
        <v>308</v>
      </c>
      <c r="L133" s="79">
        <v>0.51</v>
      </c>
      <c r="M133" s="79">
        <f t="shared" ref="M133" si="137">L133</f>
        <v>0.51</v>
      </c>
      <c r="N133" s="79">
        <v>7.0000000000000007E-2</v>
      </c>
      <c r="O133" s="79">
        <f t="shared" ref="O133" si="138">N133</f>
        <v>7.0000000000000007E-2</v>
      </c>
      <c r="P133" s="79">
        <v>7.0000000000000007E-2</v>
      </c>
      <c r="Q133" s="79">
        <f t="shared" ref="Q133" si="139">P133</f>
        <v>7.0000000000000007E-2</v>
      </c>
      <c r="R133" s="79">
        <v>30</v>
      </c>
      <c r="S133" s="79">
        <f t="shared" ref="S133" si="140">R133</f>
        <v>30</v>
      </c>
      <c r="T133" s="79">
        <v>19.37</v>
      </c>
      <c r="U133" s="79">
        <f t="shared" ref="U133" si="141">T133</f>
        <v>19.37</v>
      </c>
      <c r="V133" s="79">
        <v>206.24</v>
      </c>
      <c r="W133" s="79">
        <f t="shared" ref="W133" si="142">V133</f>
        <v>206.24</v>
      </c>
      <c r="X133" s="79">
        <v>47.86</v>
      </c>
      <c r="Y133" s="79">
        <f t="shared" ref="Y133" si="143">X133</f>
        <v>47.86</v>
      </c>
      <c r="Z133" s="79">
        <v>1.66</v>
      </c>
      <c r="AA133" s="79">
        <f t="shared" ref="AA133" si="144">Z133</f>
        <v>1.66</v>
      </c>
      <c r="AB133" s="79">
        <v>306.57</v>
      </c>
      <c r="AC133" s="79">
        <f t="shared" ref="AC133" si="145">AB133</f>
        <v>306.57</v>
      </c>
      <c r="AD133" s="78">
        <v>492</v>
      </c>
    </row>
    <row r="134" spans="1:30" x14ac:dyDescent="0.35">
      <c r="A134" s="13" t="s">
        <v>82</v>
      </c>
      <c r="B134" s="17">
        <v>200</v>
      </c>
      <c r="C134" s="158">
        <f t="shared" ref="C134" si="146">B134</f>
        <v>200</v>
      </c>
      <c r="D134" s="79">
        <v>0.2</v>
      </c>
      <c r="E134" s="79">
        <v>0.2</v>
      </c>
      <c r="F134" s="79">
        <v>0</v>
      </c>
      <c r="G134" s="79">
        <v>0</v>
      </c>
      <c r="H134" s="79">
        <v>15</v>
      </c>
      <c r="I134" s="79">
        <v>15</v>
      </c>
      <c r="J134" s="79">
        <v>58</v>
      </c>
      <c r="K134" s="79">
        <v>58</v>
      </c>
      <c r="L134" s="79">
        <v>0.02</v>
      </c>
      <c r="M134" s="79">
        <v>0.02</v>
      </c>
      <c r="N134" s="79">
        <v>0</v>
      </c>
      <c r="O134" s="79">
        <v>0</v>
      </c>
      <c r="P134" s="79">
        <v>0</v>
      </c>
      <c r="Q134" s="79">
        <v>0</v>
      </c>
      <c r="R134" s="79">
        <v>0</v>
      </c>
      <c r="S134" s="79">
        <v>0</v>
      </c>
      <c r="T134" s="79">
        <v>1.29</v>
      </c>
      <c r="U134" s="79">
        <v>1.29</v>
      </c>
      <c r="V134" s="79">
        <v>1.6</v>
      </c>
      <c r="W134" s="79">
        <v>1.6</v>
      </c>
      <c r="X134" s="79">
        <v>0.88</v>
      </c>
      <c r="Y134" s="79">
        <v>0.88</v>
      </c>
      <c r="Z134" s="79">
        <v>0.21</v>
      </c>
      <c r="AA134" s="79">
        <v>0.21</v>
      </c>
      <c r="AB134" s="79">
        <v>8.7100000000000009</v>
      </c>
      <c r="AC134" s="79">
        <v>8.7100000000000009</v>
      </c>
      <c r="AD134" s="78">
        <v>685</v>
      </c>
    </row>
    <row r="135" spans="1:30" ht="66" customHeight="1" x14ac:dyDescent="0.35">
      <c r="A135" s="13" t="s">
        <v>25</v>
      </c>
      <c r="B135" s="78">
        <v>32.5</v>
      </c>
      <c r="C135" s="78">
        <v>32.5</v>
      </c>
      <c r="D135" s="79">
        <v>2.5024999999999999</v>
      </c>
      <c r="E135" s="79">
        <v>2.5024999999999999</v>
      </c>
      <c r="F135" s="79">
        <v>0.45500000000000002</v>
      </c>
      <c r="G135" s="79">
        <v>0.45500000000000002</v>
      </c>
      <c r="H135" s="79">
        <v>12.2525</v>
      </c>
      <c r="I135" s="79">
        <v>12.2525</v>
      </c>
      <c r="J135" s="79">
        <v>65</v>
      </c>
      <c r="K135" s="79">
        <v>65</v>
      </c>
      <c r="L135" s="79">
        <v>0</v>
      </c>
      <c r="M135" s="79">
        <v>0</v>
      </c>
      <c r="N135" s="79">
        <v>0.03</v>
      </c>
      <c r="O135" s="79">
        <v>0.03</v>
      </c>
      <c r="P135" s="79">
        <v>0</v>
      </c>
      <c r="Q135" s="79">
        <v>0</v>
      </c>
      <c r="R135" s="79">
        <v>0</v>
      </c>
      <c r="S135" s="79">
        <v>0</v>
      </c>
      <c r="T135" s="79">
        <v>11.62</v>
      </c>
      <c r="U135" s="79">
        <v>11.62</v>
      </c>
      <c r="V135" s="79">
        <v>22.86</v>
      </c>
      <c r="W135" s="79">
        <v>22.86</v>
      </c>
      <c r="X135" s="79">
        <v>20.420000000000002</v>
      </c>
      <c r="Y135" s="79">
        <v>20.420000000000002</v>
      </c>
      <c r="Z135" s="79">
        <v>1.58</v>
      </c>
      <c r="AA135" s="79">
        <v>1.58</v>
      </c>
      <c r="AB135" s="79">
        <v>0</v>
      </c>
      <c r="AC135" s="79">
        <v>0</v>
      </c>
      <c r="AD135" s="78" t="s">
        <v>26</v>
      </c>
    </row>
    <row r="136" spans="1:30" ht="66" x14ac:dyDescent="0.35">
      <c r="A136" s="80" t="s">
        <v>69</v>
      </c>
      <c r="B136" s="78">
        <v>18</v>
      </c>
      <c r="C136" s="158">
        <v>18</v>
      </c>
      <c r="D136" s="79">
        <v>1.35</v>
      </c>
      <c r="E136" s="79">
        <v>1.35</v>
      </c>
      <c r="F136" s="79">
        <v>0.52</v>
      </c>
      <c r="G136" s="79">
        <v>0.52</v>
      </c>
      <c r="H136" s="79">
        <v>9.25</v>
      </c>
      <c r="I136" s="79">
        <v>9.25</v>
      </c>
      <c r="J136" s="79">
        <v>47.4</v>
      </c>
      <c r="K136" s="79">
        <v>47.4</v>
      </c>
      <c r="L136" s="79">
        <v>0</v>
      </c>
      <c r="M136" s="79">
        <f t="shared" ref="M136" si="147">L136</f>
        <v>0</v>
      </c>
      <c r="N136" s="79">
        <v>0.02</v>
      </c>
      <c r="O136" s="79">
        <f t="shared" ref="O136" si="148">N136</f>
        <v>0.02</v>
      </c>
      <c r="P136" s="79">
        <v>0</v>
      </c>
      <c r="Q136" s="79">
        <f t="shared" ref="Q136" si="149">P136</f>
        <v>0</v>
      </c>
      <c r="R136" s="79">
        <v>0</v>
      </c>
      <c r="S136" s="79">
        <f t="shared" ref="S136" si="150">R136</f>
        <v>0</v>
      </c>
      <c r="T136" s="79">
        <v>5.94</v>
      </c>
      <c r="U136" s="79">
        <f t="shared" ref="U136" si="151">T136</f>
        <v>5.94</v>
      </c>
      <c r="V136" s="79">
        <v>5.94</v>
      </c>
      <c r="W136" s="79">
        <f t="shared" ref="W136" si="152">V136</f>
        <v>5.94</v>
      </c>
      <c r="X136" s="79">
        <v>10.44</v>
      </c>
      <c r="Y136" s="79">
        <f t="shared" ref="Y136" si="153">X136</f>
        <v>10.44</v>
      </c>
      <c r="Z136" s="79">
        <v>0.8</v>
      </c>
      <c r="AA136" s="79">
        <f t="shared" ref="AA136" si="154">Z136</f>
        <v>0.8</v>
      </c>
      <c r="AB136" s="79">
        <v>0</v>
      </c>
      <c r="AC136" s="79">
        <f t="shared" ref="AC136" si="155">AB136</f>
        <v>0</v>
      </c>
      <c r="AD136" s="78" t="s">
        <v>26</v>
      </c>
    </row>
    <row r="137" spans="1:30" x14ac:dyDescent="0.35">
      <c r="A137" s="95" t="s">
        <v>27</v>
      </c>
      <c r="B137" s="78"/>
      <c r="C137" s="158"/>
      <c r="D137" s="79">
        <f>SUM(D131:D136)</f>
        <v>25.132500000000004</v>
      </c>
      <c r="E137" s="79">
        <f t="shared" ref="E137:AC137" si="156">SUM(E131:E136)</f>
        <v>26.652500000000003</v>
      </c>
      <c r="F137" s="79">
        <f t="shared" si="156"/>
        <v>20.364999999999998</v>
      </c>
      <c r="G137" s="79">
        <f t="shared" si="156"/>
        <v>21.504999999999999</v>
      </c>
      <c r="H137" s="79">
        <f t="shared" si="156"/>
        <v>80.782499999999999</v>
      </c>
      <c r="I137" s="79">
        <f t="shared" si="156"/>
        <v>84.782499999999999</v>
      </c>
      <c r="J137" s="79">
        <f t="shared" si="156"/>
        <v>613.29999999999995</v>
      </c>
      <c r="K137" s="79">
        <f t="shared" si="156"/>
        <v>645.9</v>
      </c>
      <c r="L137" s="79">
        <f t="shared" si="156"/>
        <v>28.02</v>
      </c>
      <c r="M137" s="79">
        <f t="shared" si="156"/>
        <v>34.682499999999997</v>
      </c>
      <c r="N137" s="79">
        <f t="shared" si="156"/>
        <v>0.30000000000000004</v>
      </c>
      <c r="O137" s="79">
        <f t="shared" si="156"/>
        <v>0.34500000000000008</v>
      </c>
      <c r="P137" s="79">
        <f t="shared" si="156"/>
        <v>0.13</v>
      </c>
      <c r="Q137" s="79">
        <f t="shared" si="156"/>
        <v>0.14500000000000002</v>
      </c>
      <c r="R137" s="79">
        <f t="shared" si="156"/>
        <v>31.5</v>
      </c>
      <c r="S137" s="79">
        <f t="shared" si="156"/>
        <v>31.5</v>
      </c>
      <c r="T137" s="79">
        <f t="shared" si="156"/>
        <v>73.47999999999999</v>
      </c>
      <c r="U137" s="79">
        <f t="shared" si="156"/>
        <v>81.094999999999985</v>
      </c>
      <c r="V137" s="79">
        <f t="shared" si="156"/>
        <v>313.58000000000004</v>
      </c>
      <c r="W137" s="79">
        <f t="shared" si="156"/>
        <v>331.01500000000004</v>
      </c>
      <c r="X137" s="79">
        <f t="shared" si="156"/>
        <v>111.74</v>
      </c>
      <c r="Y137" s="79">
        <f t="shared" si="156"/>
        <v>118.8</v>
      </c>
      <c r="Z137" s="79">
        <f t="shared" si="156"/>
        <v>5.96</v>
      </c>
      <c r="AA137" s="79">
        <f t="shared" si="156"/>
        <v>6.3650000000000002</v>
      </c>
      <c r="AB137" s="79">
        <f t="shared" si="156"/>
        <v>737.56000000000006</v>
      </c>
      <c r="AC137" s="79">
        <f t="shared" si="156"/>
        <v>832.10500000000002</v>
      </c>
      <c r="AD137" s="15"/>
    </row>
    <row r="138" spans="1:30" x14ac:dyDescent="0.35">
      <c r="A138" s="95" t="s">
        <v>93</v>
      </c>
      <c r="B138" s="78"/>
      <c r="C138" s="158"/>
      <c r="D138" s="79">
        <f>D137+D124</f>
        <v>31.172500000000003</v>
      </c>
      <c r="E138" s="79">
        <f t="shared" ref="E138:AC138" si="157">E137+E124</f>
        <v>32.692500000000003</v>
      </c>
      <c r="F138" s="79">
        <f t="shared" si="157"/>
        <v>28.015000000000001</v>
      </c>
      <c r="G138" s="79">
        <f t="shared" si="157"/>
        <v>29.155000000000001</v>
      </c>
      <c r="H138" s="79">
        <f t="shared" si="157"/>
        <v>131.67250000000001</v>
      </c>
      <c r="I138" s="79">
        <f t="shared" si="157"/>
        <v>135.67250000000001</v>
      </c>
      <c r="J138" s="79">
        <f t="shared" si="157"/>
        <v>904.69999999999993</v>
      </c>
      <c r="K138" s="79">
        <f t="shared" si="157"/>
        <v>937.3</v>
      </c>
      <c r="L138" s="79">
        <f t="shared" si="157"/>
        <v>28.04</v>
      </c>
      <c r="M138" s="79">
        <f t="shared" si="157"/>
        <v>34.702500000000001</v>
      </c>
      <c r="N138" s="79">
        <f t="shared" si="157"/>
        <v>0.48000000000000004</v>
      </c>
      <c r="O138" s="79">
        <f t="shared" si="157"/>
        <v>0.52500000000000013</v>
      </c>
      <c r="P138" s="79">
        <f t="shared" si="157"/>
        <v>0.24</v>
      </c>
      <c r="Q138" s="79">
        <f t="shared" si="157"/>
        <v>0.255</v>
      </c>
      <c r="R138" s="79">
        <f t="shared" si="157"/>
        <v>51.5</v>
      </c>
      <c r="S138" s="79">
        <f t="shared" si="157"/>
        <v>51.5</v>
      </c>
      <c r="T138" s="79">
        <f t="shared" si="157"/>
        <v>92.509999999999991</v>
      </c>
      <c r="U138" s="79">
        <f t="shared" si="157"/>
        <v>100.12499999999999</v>
      </c>
      <c r="V138" s="79">
        <f t="shared" si="157"/>
        <v>408.32000000000005</v>
      </c>
      <c r="W138" s="79">
        <f t="shared" si="157"/>
        <v>425.75500000000005</v>
      </c>
      <c r="X138" s="79">
        <f t="shared" si="157"/>
        <v>153.56</v>
      </c>
      <c r="Y138" s="79">
        <f t="shared" si="157"/>
        <v>160.62</v>
      </c>
      <c r="Z138" s="79">
        <f t="shared" si="157"/>
        <v>7.98</v>
      </c>
      <c r="AA138" s="79">
        <f t="shared" si="157"/>
        <v>8.3849999999999998</v>
      </c>
      <c r="AB138" s="79">
        <f t="shared" si="157"/>
        <v>824.97</v>
      </c>
      <c r="AC138" s="79">
        <f t="shared" si="157"/>
        <v>919.51499999999999</v>
      </c>
      <c r="AD138" s="15"/>
    </row>
    <row r="139" spans="1:30" x14ac:dyDescent="0.35">
      <c r="A139" s="8"/>
      <c r="B139" s="9"/>
      <c r="C139" s="151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94"/>
    </row>
    <row r="140" spans="1:30" x14ac:dyDescent="0.45">
      <c r="A140" s="21" t="s">
        <v>41</v>
      </c>
      <c r="C140" s="199"/>
      <c r="F140" s="34"/>
      <c r="G140" s="34"/>
      <c r="H140" s="34"/>
      <c r="I140" s="34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187"/>
    </row>
    <row r="141" spans="1:30" x14ac:dyDescent="0.45">
      <c r="A141" s="6" t="s">
        <v>42</v>
      </c>
      <c r="B141" s="27"/>
      <c r="C141" s="166"/>
      <c r="D141" s="28"/>
      <c r="E141" s="28"/>
      <c r="F141" s="28"/>
      <c r="G141" s="28"/>
      <c r="H141" s="28"/>
      <c r="I141" s="28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193"/>
    </row>
    <row r="142" spans="1:30" ht="32.450000000000003" customHeight="1" x14ac:dyDescent="0.45">
      <c r="A142" s="6" t="s">
        <v>75</v>
      </c>
      <c r="B142" s="48"/>
      <c r="C142" s="200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193"/>
    </row>
    <row r="143" spans="1:30" ht="33" customHeight="1" x14ac:dyDescent="0.35">
      <c r="A143" s="249" t="s">
        <v>2</v>
      </c>
      <c r="B143" s="249" t="s">
        <v>3</v>
      </c>
      <c r="C143" s="249"/>
      <c r="D143" s="251" t="s">
        <v>4</v>
      </c>
      <c r="E143" s="251"/>
      <c r="F143" s="251" t="s">
        <v>5</v>
      </c>
      <c r="G143" s="251"/>
      <c r="H143" s="252" t="s">
        <v>6</v>
      </c>
      <c r="I143" s="253"/>
      <c r="J143" s="251" t="s">
        <v>7</v>
      </c>
      <c r="K143" s="251"/>
      <c r="L143" s="254" t="s">
        <v>8</v>
      </c>
      <c r="M143" s="254"/>
      <c r="N143" s="254"/>
      <c r="O143" s="254"/>
      <c r="P143" s="254"/>
      <c r="Q143" s="254"/>
      <c r="R143" s="254"/>
      <c r="S143" s="254"/>
      <c r="T143" s="254" t="s">
        <v>9</v>
      </c>
      <c r="U143" s="254"/>
      <c r="V143" s="254"/>
      <c r="W143" s="254"/>
      <c r="X143" s="254"/>
      <c r="Y143" s="254"/>
      <c r="Z143" s="254"/>
      <c r="AA143" s="254"/>
      <c r="AB143" s="254"/>
      <c r="AC143" s="254"/>
      <c r="AD143" s="231" t="s">
        <v>10</v>
      </c>
    </row>
    <row r="144" spans="1:30" ht="33" customHeight="1" x14ac:dyDescent="0.35">
      <c r="A144" s="249"/>
      <c r="B144" s="249" t="s">
        <v>164</v>
      </c>
      <c r="C144" s="228" t="s">
        <v>11</v>
      </c>
      <c r="D144" s="249" t="s">
        <v>164</v>
      </c>
      <c r="E144" s="249" t="s">
        <v>11</v>
      </c>
      <c r="F144" s="249" t="s">
        <v>164</v>
      </c>
      <c r="G144" s="249" t="s">
        <v>11</v>
      </c>
      <c r="H144" s="249" t="s">
        <v>164</v>
      </c>
      <c r="I144" s="249" t="s">
        <v>11</v>
      </c>
      <c r="J144" s="249" t="s">
        <v>164</v>
      </c>
      <c r="K144" s="249" t="s">
        <v>11</v>
      </c>
      <c r="L144" s="254" t="s">
        <v>12</v>
      </c>
      <c r="M144" s="254"/>
      <c r="N144" s="254" t="s">
        <v>13</v>
      </c>
      <c r="O144" s="254"/>
      <c r="P144" s="249" t="s">
        <v>14</v>
      </c>
      <c r="Q144" s="249"/>
      <c r="R144" s="249" t="s">
        <v>15</v>
      </c>
      <c r="S144" s="249"/>
      <c r="T144" s="249" t="s">
        <v>16</v>
      </c>
      <c r="U144" s="249"/>
      <c r="V144" s="249" t="s">
        <v>17</v>
      </c>
      <c r="W144" s="249"/>
      <c r="X144" s="249" t="s">
        <v>18</v>
      </c>
      <c r="Y144" s="249"/>
      <c r="Z144" s="249" t="s">
        <v>19</v>
      </c>
      <c r="AA144" s="249"/>
      <c r="AB144" s="249" t="s">
        <v>20</v>
      </c>
      <c r="AC144" s="249"/>
      <c r="AD144" s="231"/>
    </row>
    <row r="145" spans="1:30" ht="111.75" customHeight="1" x14ac:dyDescent="0.35">
      <c r="A145" s="249"/>
      <c r="B145" s="249"/>
      <c r="C145" s="228"/>
      <c r="D145" s="249"/>
      <c r="E145" s="249"/>
      <c r="F145" s="249"/>
      <c r="G145" s="249"/>
      <c r="H145" s="249"/>
      <c r="I145" s="249"/>
      <c r="J145" s="249"/>
      <c r="K145" s="249"/>
      <c r="L145" s="93" t="s">
        <v>164</v>
      </c>
      <c r="M145" s="93" t="s">
        <v>11</v>
      </c>
      <c r="N145" s="93" t="s">
        <v>164</v>
      </c>
      <c r="O145" s="93" t="s">
        <v>11</v>
      </c>
      <c r="P145" s="93" t="s">
        <v>164</v>
      </c>
      <c r="Q145" s="93" t="s">
        <v>11</v>
      </c>
      <c r="R145" s="93" t="s">
        <v>164</v>
      </c>
      <c r="S145" s="93" t="s">
        <v>11</v>
      </c>
      <c r="T145" s="93" t="s">
        <v>164</v>
      </c>
      <c r="U145" s="93" t="s">
        <v>11</v>
      </c>
      <c r="V145" s="93" t="s">
        <v>164</v>
      </c>
      <c r="W145" s="93" t="s">
        <v>11</v>
      </c>
      <c r="X145" s="93" t="s">
        <v>164</v>
      </c>
      <c r="Y145" s="93" t="s">
        <v>11</v>
      </c>
      <c r="Z145" s="93" t="s">
        <v>164</v>
      </c>
      <c r="AA145" s="93" t="s">
        <v>11</v>
      </c>
      <c r="AB145" s="93" t="s">
        <v>164</v>
      </c>
      <c r="AC145" s="93" t="s">
        <v>11</v>
      </c>
      <c r="AD145" s="231"/>
    </row>
    <row r="146" spans="1:30" ht="66" x14ac:dyDescent="0.35">
      <c r="A146" s="13" t="s">
        <v>169</v>
      </c>
      <c r="B146" s="78" t="s">
        <v>95</v>
      </c>
      <c r="C146" s="78" t="str">
        <f>B146</f>
        <v>150/5</v>
      </c>
      <c r="D146" s="79">
        <v>3.72</v>
      </c>
      <c r="E146" s="79">
        <v>3.72</v>
      </c>
      <c r="F146" s="79">
        <v>6.36</v>
      </c>
      <c r="G146" s="79">
        <v>6.36</v>
      </c>
      <c r="H146" s="79">
        <v>23.56</v>
      </c>
      <c r="I146" s="79">
        <v>23.56</v>
      </c>
      <c r="J146" s="79">
        <v>172.05</v>
      </c>
      <c r="K146" s="79">
        <v>172.05</v>
      </c>
      <c r="L146" s="79">
        <v>0</v>
      </c>
      <c r="M146" s="79">
        <f>L146</f>
        <v>0</v>
      </c>
      <c r="N146" s="79">
        <v>0.03</v>
      </c>
      <c r="O146" s="79">
        <f>N146</f>
        <v>0.03</v>
      </c>
      <c r="P146" s="79">
        <v>0.02</v>
      </c>
      <c r="Q146" s="79">
        <f>P146</f>
        <v>0.02</v>
      </c>
      <c r="R146" s="79">
        <v>20</v>
      </c>
      <c r="S146" s="79">
        <f>R146</f>
        <v>20</v>
      </c>
      <c r="T146" s="79">
        <v>8.4</v>
      </c>
      <c r="U146" s="79">
        <f>T146</f>
        <v>8.4</v>
      </c>
      <c r="V146" s="79">
        <v>29.4</v>
      </c>
      <c r="W146" s="79">
        <f>V146</f>
        <v>29.4</v>
      </c>
      <c r="X146" s="79">
        <v>5.9</v>
      </c>
      <c r="Y146" s="79">
        <f>X146</f>
        <v>5.9</v>
      </c>
      <c r="Z146" s="79">
        <v>0.34</v>
      </c>
      <c r="AA146" s="79">
        <f>Z146</f>
        <v>0.34</v>
      </c>
      <c r="AB146" s="79">
        <v>43.9</v>
      </c>
      <c r="AC146" s="79">
        <f>AB146</f>
        <v>43.9</v>
      </c>
      <c r="AD146" s="78">
        <v>302</v>
      </c>
    </row>
    <row r="147" spans="1:30" ht="66" x14ac:dyDescent="0.35">
      <c r="A147" s="80" t="s">
        <v>69</v>
      </c>
      <c r="B147" s="195" t="s">
        <v>170</v>
      </c>
      <c r="C147" s="196" t="s">
        <v>170</v>
      </c>
      <c r="D147" s="79">
        <v>1.35</v>
      </c>
      <c r="E147" s="79">
        <v>1.35</v>
      </c>
      <c r="F147" s="79">
        <v>0.52</v>
      </c>
      <c r="G147" s="79">
        <v>0.52</v>
      </c>
      <c r="H147" s="79">
        <v>9.25</v>
      </c>
      <c r="I147" s="79">
        <v>9.25</v>
      </c>
      <c r="J147" s="79">
        <v>47.4</v>
      </c>
      <c r="K147" s="79">
        <v>47.4</v>
      </c>
      <c r="L147" s="79">
        <v>0</v>
      </c>
      <c r="M147" s="79">
        <f t="shared" ref="M147" si="158">L147</f>
        <v>0</v>
      </c>
      <c r="N147" s="79">
        <v>0.02</v>
      </c>
      <c r="O147" s="79">
        <f t="shared" ref="O147" si="159">N147</f>
        <v>0.02</v>
      </c>
      <c r="P147" s="79">
        <v>0</v>
      </c>
      <c r="Q147" s="79">
        <f t="shared" ref="Q147" si="160">P147</f>
        <v>0</v>
      </c>
      <c r="R147" s="79">
        <v>0</v>
      </c>
      <c r="S147" s="79">
        <f t="shared" ref="S147" si="161">R147</f>
        <v>0</v>
      </c>
      <c r="T147" s="79">
        <v>5.94</v>
      </c>
      <c r="U147" s="79">
        <f t="shared" ref="U147" si="162">T147</f>
        <v>5.94</v>
      </c>
      <c r="V147" s="79">
        <v>5.94</v>
      </c>
      <c r="W147" s="79">
        <f t="shared" ref="W147" si="163">V147</f>
        <v>5.94</v>
      </c>
      <c r="X147" s="79">
        <v>10.44</v>
      </c>
      <c r="Y147" s="79">
        <f t="shared" ref="Y147" si="164">X147</f>
        <v>10.44</v>
      </c>
      <c r="Z147" s="79">
        <v>0.8</v>
      </c>
      <c r="AA147" s="79">
        <f t="shared" ref="AA147" si="165">Z147</f>
        <v>0.8</v>
      </c>
      <c r="AB147" s="79">
        <v>0</v>
      </c>
      <c r="AC147" s="79">
        <f t="shared" ref="AC147" si="166">AB147</f>
        <v>0</v>
      </c>
      <c r="AD147" s="78" t="s">
        <v>26</v>
      </c>
    </row>
    <row r="148" spans="1:30" x14ac:dyDescent="0.35">
      <c r="A148" s="80" t="s">
        <v>82</v>
      </c>
      <c r="B148" s="78">
        <v>200</v>
      </c>
      <c r="C148" s="78">
        <v>200</v>
      </c>
      <c r="D148" s="79">
        <v>0.2</v>
      </c>
      <c r="E148" s="79">
        <v>0.2</v>
      </c>
      <c r="F148" s="79">
        <v>0</v>
      </c>
      <c r="G148" s="79">
        <v>0</v>
      </c>
      <c r="H148" s="79">
        <v>15</v>
      </c>
      <c r="I148" s="79">
        <v>15</v>
      </c>
      <c r="J148" s="79">
        <v>58</v>
      </c>
      <c r="K148" s="79">
        <v>58</v>
      </c>
      <c r="L148" s="79">
        <v>0.02</v>
      </c>
      <c r="M148" s="79">
        <v>0.02</v>
      </c>
      <c r="N148" s="79">
        <v>0</v>
      </c>
      <c r="O148" s="79">
        <v>0</v>
      </c>
      <c r="P148" s="79">
        <v>0</v>
      </c>
      <c r="Q148" s="79">
        <v>0</v>
      </c>
      <c r="R148" s="79">
        <v>0</v>
      </c>
      <c r="S148" s="79">
        <v>0</v>
      </c>
      <c r="T148" s="79">
        <v>1.29</v>
      </c>
      <c r="U148" s="79">
        <v>1.29</v>
      </c>
      <c r="V148" s="79">
        <v>1.6</v>
      </c>
      <c r="W148" s="79">
        <v>1.6</v>
      </c>
      <c r="X148" s="79">
        <v>0.88</v>
      </c>
      <c r="Y148" s="79">
        <v>0.88</v>
      </c>
      <c r="Z148" s="79">
        <v>0.21</v>
      </c>
      <c r="AA148" s="79">
        <v>0.21</v>
      </c>
      <c r="AB148" s="79">
        <v>8.7100000000000009</v>
      </c>
      <c r="AC148" s="79">
        <v>8.7100000000000009</v>
      </c>
      <c r="AD148" s="78">
        <v>685</v>
      </c>
    </row>
    <row r="149" spans="1:30" x14ac:dyDescent="0.35">
      <c r="A149" s="95" t="s">
        <v>27</v>
      </c>
      <c r="B149" s="78"/>
      <c r="C149" s="158"/>
      <c r="D149" s="79">
        <f>SUM(D146:D148)</f>
        <v>5.2700000000000005</v>
      </c>
      <c r="E149" s="79">
        <f t="shared" ref="E149:AC149" si="167">SUM(E146:E148)</f>
        <v>5.2700000000000005</v>
      </c>
      <c r="F149" s="79">
        <f t="shared" si="167"/>
        <v>6.8800000000000008</v>
      </c>
      <c r="G149" s="79">
        <f t="shared" si="167"/>
        <v>6.8800000000000008</v>
      </c>
      <c r="H149" s="79">
        <f t="shared" si="167"/>
        <v>47.81</v>
      </c>
      <c r="I149" s="79">
        <f t="shared" si="167"/>
        <v>47.81</v>
      </c>
      <c r="J149" s="79">
        <f t="shared" si="167"/>
        <v>277.45000000000005</v>
      </c>
      <c r="K149" s="79">
        <f t="shared" si="167"/>
        <v>277.45000000000005</v>
      </c>
      <c r="L149" s="79">
        <f t="shared" si="167"/>
        <v>0.02</v>
      </c>
      <c r="M149" s="79">
        <f t="shared" si="167"/>
        <v>0.02</v>
      </c>
      <c r="N149" s="79">
        <f t="shared" si="167"/>
        <v>0.05</v>
      </c>
      <c r="O149" s="79">
        <f t="shared" si="167"/>
        <v>0.05</v>
      </c>
      <c r="P149" s="79">
        <f t="shared" si="167"/>
        <v>0.02</v>
      </c>
      <c r="Q149" s="79">
        <f t="shared" si="167"/>
        <v>0.02</v>
      </c>
      <c r="R149" s="79">
        <f t="shared" si="167"/>
        <v>20</v>
      </c>
      <c r="S149" s="79">
        <f t="shared" si="167"/>
        <v>20</v>
      </c>
      <c r="T149" s="79">
        <f t="shared" si="167"/>
        <v>15.629999999999999</v>
      </c>
      <c r="U149" s="79">
        <f t="shared" si="167"/>
        <v>15.629999999999999</v>
      </c>
      <c r="V149" s="79">
        <f t="shared" si="167"/>
        <v>36.94</v>
      </c>
      <c r="W149" s="79">
        <f t="shared" si="167"/>
        <v>36.94</v>
      </c>
      <c r="X149" s="79">
        <f t="shared" si="167"/>
        <v>17.22</v>
      </c>
      <c r="Y149" s="79">
        <f t="shared" si="167"/>
        <v>17.22</v>
      </c>
      <c r="Z149" s="79">
        <f t="shared" si="167"/>
        <v>1.35</v>
      </c>
      <c r="AA149" s="79">
        <f t="shared" si="167"/>
        <v>1.35</v>
      </c>
      <c r="AB149" s="79">
        <f t="shared" si="167"/>
        <v>52.61</v>
      </c>
      <c r="AC149" s="79">
        <f t="shared" si="167"/>
        <v>52.61</v>
      </c>
      <c r="AD149" s="15"/>
    </row>
    <row r="150" spans="1:30" x14ac:dyDescent="0.35">
      <c r="A150" s="8"/>
      <c r="B150" s="9"/>
      <c r="C150" s="151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94"/>
    </row>
    <row r="151" spans="1:30" ht="33" customHeight="1" x14ac:dyDescent="0.45">
      <c r="A151" s="6" t="s">
        <v>33</v>
      </c>
      <c r="B151" s="27"/>
      <c r="C151" s="166"/>
      <c r="D151" s="28"/>
      <c r="E151" s="28"/>
      <c r="F151" s="28"/>
      <c r="G151" s="28"/>
      <c r="H151" s="28"/>
      <c r="I151" s="28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01"/>
    </row>
    <row r="152" spans="1:30" ht="33" customHeight="1" x14ac:dyDescent="0.35">
      <c r="A152" s="249" t="s">
        <v>2</v>
      </c>
      <c r="B152" s="249" t="s">
        <v>3</v>
      </c>
      <c r="C152" s="249"/>
      <c r="D152" s="251" t="s">
        <v>4</v>
      </c>
      <c r="E152" s="251"/>
      <c r="F152" s="251" t="s">
        <v>5</v>
      </c>
      <c r="G152" s="251"/>
      <c r="H152" s="252" t="s">
        <v>6</v>
      </c>
      <c r="I152" s="253"/>
      <c r="J152" s="251" t="s">
        <v>7</v>
      </c>
      <c r="K152" s="251"/>
      <c r="L152" s="254" t="s">
        <v>8</v>
      </c>
      <c r="M152" s="254"/>
      <c r="N152" s="254"/>
      <c r="O152" s="254"/>
      <c r="P152" s="254"/>
      <c r="Q152" s="254"/>
      <c r="R152" s="254"/>
      <c r="S152" s="254"/>
      <c r="T152" s="254" t="s">
        <v>9</v>
      </c>
      <c r="U152" s="254"/>
      <c r="V152" s="254"/>
      <c r="W152" s="254"/>
      <c r="X152" s="254"/>
      <c r="Y152" s="254"/>
      <c r="Z152" s="254"/>
      <c r="AA152" s="254"/>
      <c r="AB152" s="254"/>
      <c r="AC152" s="254"/>
      <c r="AD152" s="231" t="s">
        <v>10</v>
      </c>
    </row>
    <row r="153" spans="1:30" ht="33" customHeight="1" x14ac:dyDescent="0.35">
      <c r="A153" s="249"/>
      <c r="B153" s="249" t="s">
        <v>164</v>
      </c>
      <c r="C153" s="228" t="s">
        <v>11</v>
      </c>
      <c r="D153" s="249" t="s">
        <v>164</v>
      </c>
      <c r="E153" s="249" t="s">
        <v>11</v>
      </c>
      <c r="F153" s="249" t="s">
        <v>164</v>
      </c>
      <c r="G153" s="249" t="s">
        <v>11</v>
      </c>
      <c r="H153" s="249" t="s">
        <v>164</v>
      </c>
      <c r="I153" s="249" t="s">
        <v>11</v>
      </c>
      <c r="J153" s="249" t="s">
        <v>164</v>
      </c>
      <c r="K153" s="249" t="s">
        <v>11</v>
      </c>
      <c r="L153" s="254" t="s">
        <v>12</v>
      </c>
      <c r="M153" s="254"/>
      <c r="N153" s="254" t="s">
        <v>13</v>
      </c>
      <c r="O153" s="254"/>
      <c r="P153" s="249" t="s">
        <v>14</v>
      </c>
      <c r="Q153" s="249"/>
      <c r="R153" s="249" t="s">
        <v>15</v>
      </c>
      <c r="S153" s="249"/>
      <c r="T153" s="249" t="s">
        <v>16</v>
      </c>
      <c r="U153" s="249"/>
      <c r="V153" s="249" t="s">
        <v>17</v>
      </c>
      <c r="W153" s="249"/>
      <c r="X153" s="249" t="s">
        <v>18</v>
      </c>
      <c r="Y153" s="249"/>
      <c r="Z153" s="249" t="s">
        <v>19</v>
      </c>
      <c r="AA153" s="249"/>
      <c r="AB153" s="249" t="s">
        <v>20</v>
      </c>
      <c r="AC153" s="249"/>
      <c r="AD153" s="231"/>
    </row>
    <row r="154" spans="1:30" ht="92.25" customHeight="1" x14ac:dyDescent="0.35">
      <c r="A154" s="249"/>
      <c r="B154" s="249"/>
      <c r="C154" s="228"/>
      <c r="D154" s="249"/>
      <c r="E154" s="249"/>
      <c r="F154" s="249"/>
      <c r="G154" s="249"/>
      <c r="H154" s="249"/>
      <c r="I154" s="249"/>
      <c r="J154" s="249"/>
      <c r="K154" s="249"/>
      <c r="L154" s="93" t="s">
        <v>164</v>
      </c>
      <c r="M154" s="93" t="s">
        <v>11</v>
      </c>
      <c r="N154" s="93" t="s">
        <v>164</v>
      </c>
      <c r="O154" s="93" t="s">
        <v>11</v>
      </c>
      <c r="P154" s="93" t="s">
        <v>164</v>
      </c>
      <c r="Q154" s="93" t="s">
        <v>11</v>
      </c>
      <c r="R154" s="93" t="s">
        <v>164</v>
      </c>
      <c r="S154" s="93" t="s">
        <v>11</v>
      </c>
      <c r="T154" s="93" t="s">
        <v>164</v>
      </c>
      <c r="U154" s="93" t="s">
        <v>11</v>
      </c>
      <c r="V154" s="93" t="s">
        <v>164</v>
      </c>
      <c r="W154" s="93" t="s">
        <v>11</v>
      </c>
      <c r="X154" s="93" t="s">
        <v>164</v>
      </c>
      <c r="Y154" s="93" t="s">
        <v>11</v>
      </c>
      <c r="Z154" s="93" t="s">
        <v>164</v>
      </c>
      <c r="AA154" s="93" t="s">
        <v>11</v>
      </c>
      <c r="AB154" s="93" t="s">
        <v>164</v>
      </c>
      <c r="AC154" s="93" t="s">
        <v>11</v>
      </c>
      <c r="AD154" s="231"/>
    </row>
    <row r="155" spans="1:30" ht="66" x14ac:dyDescent="0.35">
      <c r="A155" s="13" t="s">
        <v>123</v>
      </c>
      <c r="B155" s="78">
        <v>50</v>
      </c>
      <c r="C155" s="158">
        <v>50</v>
      </c>
      <c r="D155" s="79">
        <v>0.7</v>
      </c>
      <c r="E155" s="79">
        <v>0.7</v>
      </c>
      <c r="F155" s="79">
        <v>2.5499999999999998</v>
      </c>
      <c r="G155" s="79">
        <v>2.5499999999999998</v>
      </c>
      <c r="H155" s="79">
        <v>4.45</v>
      </c>
      <c r="I155" s="79">
        <v>4.45</v>
      </c>
      <c r="J155" s="79">
        <v>44</v>
      </c>
      <c r="K155" s="79">
        <v>44</v>
      </c>
      <c r="L155" s="79">
        <v>8.1199999999999992</v>
      </c>
      <c r="M155" s="79">
        <f>L155</f>
        <v>8.1199999999999992</v>
      </c>
      <c r="N155" s="79">
        <v>0.01</v>
      </c>
      <c r="O155" s="79">
        <f>N155</f>
        <v>0.01</v>
      </c>
      <c r="P155" s="79">
        <v>0.01</v>
      </c>
      <c r="Q155" s="79">
        <f>P155</f>
        <v>0.01</v>
      </c>
      <c r="R155" s="79">
        <v>0</v>
      </c>
      <c r="S155" s="79">
        <f>R155</f>
        <v>0</v>
      </c>
      <c r="T155" s="79">
        <v>9.35</v>
      </c>
      <c r="U155" s="79">
        <f>T155</f>
        <v>9.35</v>
      </c>
      <c r="V155" s="79">
        <v>6.91</v>
      </c>
      <c r="W155" s="79">
        <f>V155</f>
        <v>6.91</v>
      </c>
      <c r="X155" s="79">
        <v>3.79</v>
      </c>
      <c r="Y155" s="79">
        <f>X155</f>
        <v>3.79</v>
      </c>
      <c r="Z155" s="79">
        <v>0.13</v>
      </c>
      <c r="AA155" s="79">
        <f>Z155</f>
        <v>0.13</v>
      </c>
      <c r="AB155" s="79">
        <v>2.85</v>
      </c>
      <c r="AC155" s="79">
        <f>AB155</f>
        <v>2.85</v>
      </c>
      <c r="AD155" s="78">
        <v>43</v>
      </c>
    </row>
    <row r="156" spans="1:30" ht="99" x14ac:dyDescent="0.35">
      <c r="A156" s="13" t="s">
        <v>175</v>
      </c>
      <c r="B156" s="78" t="s">
        <v>21</v>
      </c>
      <c r="C156" s="158" t="s">
        <v>167</v>
      </c>
      <c r="D156" s="79">
        <v>2.3199999999999998</v>
      </c>
      <c r="E156" s="79">
        <v>2.9</v>
      </c>
      <c r="F156" s="79">
        <v>2</v>
      </c>
      <c r="G156" s="79">
        <v>2.5</v>
      </c>
      <c r="H156" s="79">
        <v>16.8</v>
      </c>
      <c r="I156" s="79">
        <v>21</v>
      </c>
      <c r="J156" s="79">
        <v>96</v>
      </c>
      <c r="K156" s="79">
        <v>120</v>
      </c>
      <c r="L156" s="79">
        <v>6.6</v>
      </c>
      <c r="M156" s="79">
        <f t="shared" ref="M156" si="168">L156</f>
        <v>6.6</v>
      </c>
      <c r="N156" s="79">
        <v>0.02</v>
      </c>
      <c r="O156" s="79">
        <f t="shared" ref="O156" si="169">N156</f>
        <v>0.02</v>
      </c>
      <c r="P156" s="79">
        <v>0.05</v>
      </c>
      <c r="Q156" s="79">
        <f t="shared" ref="Q156" si="170">P156</f>
        <v>0.05</v>
      </c>
      <c r="R156" s="79">
        <v>0.02</v>
      </c>
      <c r="S156" s="79">
        <f t="shared" ref="S156" si="171">R156</f>
        <v>0.02</v>
      </c>
      <c r="T156" s="79">
        <v>9.6</v>
      </c>
      <c r="U156" s="79">
        <f t="shared" ref="U156" si="172">T156</f>
        <v>9.6</v>
      </c>
      <c r="V156" s="79">
        <v>22.8</v>
      </c>
      <c r="W156" s="79">
        <f t="shared" ref="W156" si="173">V156</f>
        <v>22.8</v>
      </c>
      <c r="X156" s="79">
        <v>15.97</v>
      </c>
      <c r="Y156" s="79">
        <f t="shared" ref="Y156" si="174">X156</f>
        <v>15.97</v>
      </c>
      <c r="Z156" s="79">
        <v>0.64</v>
      </c>
      <c r="AA156" s="79">
        <f t="shared" ref="AA156" si="175">Z156</f>
        <v>0.64</v>
      </c>
      <c r="AB156" s="79">
        <v>385</v>
      </c>
      <c r="AC156" s="79">
        <f t="shared" ref="AC156" si="176">AB156</f>
        <v>385</v>
      </c>
      <c r="AD156" s="78">
        <v>140</v>
      </c>
    </row>
    <row r="157" spans="1:30" ht="66" x14ac:dyDescent="0.35">
      <c r="A157" s="80" t="s">
        <v>176</v>
      </c>
      <c r="B157" s="78" t="s">
        <v>92</v>
      </c>
      <c r="C157" s="158" t="s">
        <v>92</v>
      </c>
      <c r="D157" s="79">
        <v>9.6444444444444439</v>
      </c>
      <c r="E157" s="79">
        <v>9.6444444444444439</v>
      </c>
      <c r="F157" s="79">
        <v>7.8044444444444441</v>
      </c>
      <c r="G157" s="79">
        <v>7.8044444444444441</v>
      </c>
      <c r="H157" s="79">
        <v>1.8044444444444443</v>
      </c>
      <c r="I157" s="79">
        <v>1.8044444444444443</v>
      </c>
      <c r="J157" s="79">
        <v>116.39999999999999</v>
      </c>
      <c r="K157" s="79">
        <v>116.39999999999999</v>
      </c>
      <c r="L157" s="79">
        <v>8.8888888888888889E-3</v>
      </c>
      <c r="M157" s="79">
        <v>8.8888888888888889E-3</v>
      </c>
      <c r="N157" s="79">
        <v>2.6666666666666665E-2</v>
      </c>
      <c r="O157" s="79">
        <v>2.6666666666666665E-2</v>
      </c>
      <c r="P157" s="79">
        <v>7.1111111111111111E-2</v>
      </c>
      <c r="Q157" s="79">
        <v>7.1111111111111111E-2</v>
      </c>
      <c r="R157" s="79">
        <v>24</v>
      </c>
      <c r="S157" s="79">
        <v>24</v>
      </c>
      <c r="T157" s="79">
        <v>30.666666666666668</v>
      </c>
      <c r="U157" s="79">
        <v>30.666666666666668</v>
      </c>
      <c r="V157" s="79">
        <v>74.782222222222217</v>
      </c>
      <c r="W157" s="79">
        <v>74.782222222222217</v>
      </c>
      <c r="X157" s="79">
        <v>11.404444444444444</v>
      </c>
      <c r="Y157" s="79">
        <v>11.404444444444444</v>
      </c>
      <c r="Z157" s="79">
        <v>0.90666666666666673</v>
      </c>
      <c r="AA157" s="79">
        <v>0.90666666666666673</v>
      </c>
      <c r="AB157" s="79">
        <v>30.684444444444448</v>
      </c>
      <c r="AC157" s="79">
        <v>30.684444444444448</v>
      </c>
      <c r="AD157" s="78">
        <v>493</v>
      </c>
    </row>
    <row r="158" spans="1:30" ht="66" x14ac:dyDescent="0.35">
      <c r="A158" s="80" t="s">
        <v>22</v>
      </c>
      <c r="B158" s="78">
        <v>150</v>
      </c>
      <c r="C158" s="158">
        <v>150</v>
      </c>
      <c r="D158" s="79">
        <v>8.6999999999999993</v>
      </c>
      <c r="E158" s="79">
        <v>8.6999999999999993</v>
      </c>
      <c r="F158" s="79">
        <v>7.8</v>
      </c>
      <c r="G158" s="79">
        <v>7.8</v>
      </c>
      <c r="H158" s="79">
        <v>42.6</v>
      </c>
      <c r="I158" s="79">
        <v>42.6</v>
      </c>
      <c r="J158" s="79">
        <v>279</v>
      </c>
      <c r="K158" s="79">
        <v>279</v>
      </c>
      <c r="L158" s="79">
        <v>0</v>
      </c>
      <c r="M158" s="79">
        <f t="shared" ref="M158:O159" si="177">L158</f>
        <v>0</v>
      </c>
      <c r="N158" s="79">
        <v>0.25</v>
      </c>
      <c r="O158" s="79">
        <f t="shared" si="177"/>
        <v>0.25</v>
      </c>
      <c r="P158" s="79">
        <v>0.12</v>
      </c>
      <c r="Q158" s="79">
        <f t="shared" ref="Q158:Q159" si="178">P158</f>
        <v>0.12</v>
      </c>
      <c r="R158" s="79">
        <v>15</v>
      </c>
      <c r="S158" s="79">
        <f t="shared" ref="S158:S159" si="179">R158</f>
        <v>15</v>
      </c>
      <c r="T158" s="79">
        <v>15.68</v>
      </c>
      <c r="U158" s="79">
        <f t="shared" ref="U158:U159" si="180">T158</f>
        <v>15.68</v>
      </c>
      <c r="V158" s="79">
        <v>209.78</v>
      </c>
      <c r="W158" s="79">
        <f t="shared" ref="W158:W159" si="181">V158</f>
        <v>209.78</v>
      </c>
      <c r="X158" s="79">
        <v>140.03</v>
      </c>
      <c r="Y158" s="79">
        <f t="shared" ref="Y158:Y159" si="182">X158</f>
        <v>140.03</v>
      </c>
      <c r="Z158" s="79">
        <v>4.8</v>
      </c>
      <c r="AA158" s="79">
        <f t="shared" ref="AA158:AA159" si="183">Z158</f>
        <v>4.8</v>
      </c>
      <c r="AB158" s="79">
        <v>267</v>
      </c>
      <c r="AC158" s="79">
        <f t="shared" ref="AC158:AC159" si="184">AB158</f>
        <v>267</v>
      </c>
      <c r="AD158" s="78">
        <v>508</v>
      </c>
    </row>
    <row r="159" spans="1:30" x14ac:dyDescent="0.35">
      <c r="A159" s="80" t="s">
        <v>84</v>
      </c>
      <c r="B159" s="78" t="s">
        <v>116</v>
      </c>
      <c r="C159" s="158" t="str">
        <f t="shared" ref="C159" si="185">B159</f>
        <v>200/7</v>
      </c>
      <c r="D159" s="79">
        <v>0.3</v>
      </c>
      <c r="E159" s="79">
        <v>0.3</v>
      </c>
      <c r="F159" s="79">
        <v>0</v>
      </c>
      <c r="G159" s="79">
        <v>0</v>
      </c>
      <c r="H159" s="79">
        <v>15.2</v>
      </c>
      <c r="I159" s="79">
        <v>15.2</v>
      </c>
      <c r="J159" s="79">
        <v>60</v>
      </c>
      <c r="K159" s="79">
        <v>60</v>
      </c>
      <c r="L159" s="79">
        <v>4.0599999999999996</v>
      </c>
      <c r="M159" s="79">
        <f t="shared" si="177"/>
        <v>4.0599999999999996</v>
      </c>
      <c r="N159" s="79">
        <v>0</v>
      </c>
      <c r="O159" s="79">
        <f t="shared" si="177"/>
        <v>0</v>
      </c>
      <c r="P159" s="79">
        <v>0</v>
      </c>
      <c r="Q159" s="79">
        <f t="shared" si="178"/>
        <v>0</v>
      </c>
      <c r="R159" s="79">
        <v>0</v>
      </c>
      <c r="S159" s="79">
        <f t="shared" si="179"/>
        <v>0</v>
      </c>
      <c r="T159" s="79">
        <v>15.16</v>
      </c>
      <c r="U159" s="79">
        <f t="shared" si="180"/>
        <v>15.16</v>
      </c>
      <c r="V159" s="79">
        <v>7.14</v>
      </c>
      <c r="W159" s="79">
        <f t="shared" si="181"/>
        <v>7.14</v>
      </c>
      <c r="X159" s="79">
        <v>5.6</v>
      </c>
      <c r="Y159" s="79">
        <f t="shared" si="182"/>
        <v>5.6</v>
      </c>
      <c r="Z159" s="79">
        <v>0.57999999999999996</v>
      </c>
      <c r="AA159" s="79">
        <f t="shared" si="183"/>
        <v>0.57999999999999996</v>
      </c>
      <c r="AB159" s="79">
        <v>0</v>
      </c>
      <c r="AC159" s="79">
        <f t="shared" si="184"/>
        <v>0</v>
      </c>
      <c r="AD159" s="78">
        <v>686</v>
      </c>
    </row>
    <row r="160" spans="1:30" ht="66" customHeight="1" x14ac:dyDescent="0.35">
      <c r="A160" s="80" t="s">
        <v>25</v>
      </c>
      <c r="B160" s="78">
        <v>32.5</v>
      </c>
      <c r="C160" s="78">
        <v>32.5</v>
      </c>
      <c r="D160" s="79">
        <v>2.5024999999999999</v>
      </c>
      <c r="E160" s="79">
        <v>2.5024999999999999</v>
      </c>
      <c r="F160" s="79">
        <v>0.45500000000000002</v>
      </c>
      <c r="G160" s="79">
        <v>0.45500000000000002</v>
      </c>
      <c r="H160" s="79">
        <v>12.2525</v>
      </c>
      <c r="I160" s="79">
        <v>12.2525</v>
      </c>
      <c r="J160" s="79">
        <v>65</v>
      </c>
      <c r="K160" s="79">
        <v>65</v>
      </c>
      <c r="L160" s="79">
        <v>0</v>
      </c>
      <c r="M160" s="79">
        <v>0</v>
      </c>
      <c r="N160" s="79">
        <v>0.03</v>
      </c>
      <c r="O160" s="79">
        <v>0.03</v>
      </c>
      <c r="P160" s="79">
        <v>0</v>
      </c>
      <c r="Q160" s="79">
        <v>0</v>
      </c>
      <c r="R160" s="79">
        <v>0</v>
      </c>
      <c r="S160" s="79">
        <v>0</v>
      </c>
      <c r="T160" s="79">
        <v>11.62</v>
      </c>
      <c r="U160" s="79">
        <v>11.62</v>
      </c>
      <c r="V160" s="79">
        <v>22.86</v>
      </c>
      <c r="W160" s="79">
        <v>22.86</v>
      </c>
      <c r="X160" s="79">
        <v>20.420000000000002</v>
      </c>
      <c r="Y160" s="79">
        <v>20.420000000000002</v>
      </c>
      <c r="Z160" s="79">
        <v>1.58</v>
      </c>
      <c r="AA160" s="79">
        <v>1.58</v>
      </c>
      <c r="AB160" s="79">
        <v>0</v>
      </c>
      <c r="AC160" s="79">
        <v>0</v>
      </c>
      <c r="AD160" s="78" t="s">
        <v>26</v>
      </c>
    </row>
    <row r="161" spans="1:30" ht="66" x14ac:dyDescent="0.35">
      <c r="A161" s="80" t="s">
        <v>69</v>
      </c>
      <c r="B161" s="78">
        <v>18</v>
      </c>
      <c r="C161" s="158">
        <f t="shared" ref="C161" si="186">B161</f>
        <v>18</v>
      </c>
      <c r="D161" s="79">
        <v>1.35</v>
      </c>
      <c r="E161" s="79">
        <v>1.35</v>
      </c>
      <c r="F161" s="79">
        <v>0.52</v>
      </c>
      <c r="G161" s="79">
        <v>0.52</v>
      </c>
      <c r="H161" s="79">
        <v>9.25</v>
      </c>
      <c r="I161" s="79">
        <v>9.25</v>
      </c>
      <c r="J161" s="79">
        <v>47.4</v>
      </c>
      <c r="K161" s="79">
        <v>47.4</v>
      </c>
      <c r="L161" s="79">
        <v>0</v>
      </c>
      <c r="M161" s="79">
        <f t="shared" ref="M161" si="187">L161</f>
        <v>0</v>
      </c>
      <c r="N161" s="79">
        <v>0.02</v>
      </c>
      <c r="O161" s="79">
        <f t="shared" ref="O161" si="188">N161</f>
        <v>0.02</v>
      </c>
      <c r="P161" s="79">
        <v>0</v>
      </c>
      <c r="Q161" s="79">
        <f t="shared" ref="Q161" si="189">P161</f>
        <v>0</v>
      </c>
      <c r="R161" s="79">
        <v>0</v>
      </c>
      <c r="S161" s="79">
        <f t="shared" ref="S161" si="190">R161</f>
        <v>0</v>
      </c>
      <c r="T161" s="79">
        <v>5.94</v>
      </c>
      <c r="U161" s="79">
        <f t="shared" ref="U161" si="191">T161</f>
        <v>5.94</v>
      </c>
      <c r="V161" s="79">
        <v>5.94</v>
      </c>
      <c r="W161" s="79">
        <f t="shared" ref="W161" si="192">V161</f>
        <v>5.94</v>
      </c>
      <c r="X161" s="79">
        <v>10.44</v>
      </c>
      <c r="Y161" s="79">
        <f t="shared" ref="Y161" si="193">X161</f>
        <v>10.44</v>
      </c>
      <c r="Z161" s="79">
        <v>0.8</v>
      </c>
      <c r="AA161" s="79">
        <f t="shared" ref="AA161" si="194">Z161</f>
        <v>0.8</v>
      </c>
      <c r="AB161" s="79">
        <v>0</v>
      </c>
      <c r="AC161" s="79">
        <f t="shared" ref="AC161" si="195">AB161</f>
        <v>0</v>
      </c>
      <c r="AD161" s="78" t="s">
        <v>26</v>
      </c>
    </row>
    <row r="162" spans="1:30" x14ac:dyDescent="0.35">
      <c r="A162" s="95" t="s">
        <v>27</v>
      </c>
      <c r="B162" s="78"/>
      <c r="C162" s="158"/>
      <c r="D162" s="79">
        <f>SUM(D155:D161)</f>
        <v>25.516944444444448</v>
      </c>
      <c r="E162" s="79">
        <f t="shared" ref="E162:AC162" si="196">SUM(E155:E161)</f>
        <v>26.096944444444446</v>
      </c>
      <c r="F162" s="79">
        <f t="shared" si="196"/>
        <v>21.129444444444442</v>
      </c>
      <c r="G162" s="79">
        <f t="shared" si="196"/>
        <v>21.629444444444442</v>
      </c>
      <c r="H162" s="79">
        <f t="shared" si="196"/>
        <v>102.35694444444445</v>
      </c>
      <c r="I162" s="79">
        <f t="shared" si="196"/>
        <v>106.55694444444445</v>
      </c>
      <c r="J162" s="79">
        <f t="shared" si="196"/>
        <v>707.8</v>
      </c>
      <c r="K162" s="79">
        <f t="shared" si="196"/>
        <v>731.8</v>
      </c>
      <c r="L162" s="79">
        <f t="shared" si="196"/>
        <v>18.788888888888888</v>
      </c>
      <c r="M162" s="79">
        <f t="shared" si="196"/>
        <v>18.788888888888888</v>
      </c>
      <c r="N162" s="79">
        <f t="shared" si="196"/>
        <v>0.35666666666666669</v>
      </c>
      <c r="O162" s="79">
        <f t="shared" si="196"/>
        <v>0.35666666666666669</v>
      </c>
      <c r="P162" s="79">
        <f t="shared" si="196"/>
        <v>0.25111111111111112</v>
      </c>
      <c r="Q162" s="79">
        <f t="shared" si="196"/>
        <v>0.25111111111111112</v>
      </c>
      <c r="R162" s="79">
        <f t="shared" si="196"/>
        <v>39.019999999999996</v>
      </c>
      <c r="S162" s="79">
        <f t="shared" si="196"/>
        <v>39.019999999999996</v>
      </c>
      <c r="T162" s="79">
        <f t="shared" si="196"/>
        <v>98.016666666666666</v>
      </c>
      <c r="U162" s="79">
        <f t="shared" si="196"/>
        <v>98.016666666666666</v>
      </c>
      <c r="V162" s="79">
        <f t="shared" si="196"/>
        <v>350.21222222222224</v>
      </c>
      <c r="W162" s="79">
        <f t="shared" si="196"/>
        <v>350.21222222222224</v>
      </c>
      <c r="X162" s="79">
        <f t="shared" si="196"/>
        <v>207.65444444444444</v>
      </c>
      <c r="Y162" s="79">
        <f t="shared" si="196"/>
        <v>207.65444444444444</v>
      </c>
      <c r="Z162" s="79">
        <f t="shared" si="196"/>
        <v>9.4366666666666674</v>
      </c>
      <c r="AA162" s="79">
        <f t="shared" si="196"/>
        <v>9.4366666666666674</v>
      </c>
      <c r="AB162" s="79">
        <f t="shared" si="196"/>
        <v>685.53444444444449</v>
      </c>
      <c r="AC162" s="79">
        <f t="shared" si="196"/>
        <v>685.53444444444449</v>
      </c>
      <c r="AD162" s="15"/>
    </row>
    <row r="163" spans="1:30" x14ac:dyDescent="0.35">
      <c r="A163" s="95" t="s">
        <v>93</v>
      </c>
      <c r="B163" s="78"/>
      <c r="C163" s="158"/>
      <c r="D163" s="79">
        <f>D162+D149</f>
        <v>30.786944444444448</v>
      </c>
      <c r="E163" s="79">
        <f t="shared" ref="E163:AC163" si="197">E162+E149</f>
        <v>31.366944444444446</v>
      </c>
      <c r="F163" s="79">
        <f t="shared" si="197"/>
        <v>28.009444444444441</v>
      </c>
      <c r="G163" s="79">
        <f t="shared" si="197"/>
        <v>28.509444444444441</v>
      </c>
      <c r="H163" s="79">
        <f t="shared" si="197"/>
        <v>150.16694444444445</v>
      </c>
      <c r="I163" s="79">
        <f t="shared" si="197"/>
        <v>154.36694444444447</v>
      </c>
      <c r="J163" s="79">
        <f t="shared" si="197"/>
        <v>985.25</v>
      </c>
      <c r="K163" s="79">
        <f t="shared" si="197"/>
        <v>1009.25</v>
      </c>
      <c r="L163" s="79">
        <f t="shared" si="197"/>
        <v>18.808888888888887</v>
      </c>
      <c r="M163" s="79">
        <f t="shared" si="197"/>
        <v>18.808888888888887</v>
      </c>
      <c r="N163" s="79">
        <f t="shared" si="197"/>
        <v>0.40666666666666668</v>
      </c>
      <c r="O163" s="79">
        <f t="shared" si="197"/>
        <v>0.40666666666666668</v>
      </c>
      <c r="P163" s="79">
        <f t="shared" si="197"/>
        <v>0.27111111111111114</v>
      </c>
      <c r="Q163" s="79">
        <f t="shared" si="197"/>
        <v>0.27111111111111114</v>
      </c>
      <c r="R163" s="79">
        <f t="shared" si="197"/>
        <v>59.019999999999996</v>
      </c>
      <c r="S163" s="79">
        <f t="shared" si="197"/>
        <v>59.019999999999996</v>
      </c>
      <c r="T163" s="79">
        <f t="shared" si="197"/>
        <v>113.64666666666666</v>
      </c>
      <c r="U163" s="79">
        <f t="shared" si="197"/>
        <v>113.64666666666666</v>
      </c>
      <c r="V163" s="79">
        <f t="shared" si="197"/>
        <v>387.15222222222224</v>
      </c>
      <c r="W163" s="79">
        <f t="shared" si="197"/>
        <v>387.15222222222224</v>
      </c>
      <c r="X163" s="79">
        <f t="shared" si="197"/>
        <v>224.87444444444444</v>
      </c>
      <c r="Y163" s="79">
        <f t="shared" si="197"/>
        <v>224.87444444444444</v>
      </c>
      <c r="Z163" s="79">
        <f t="shared" si="197"/>
        <v>10.786666666666667</v>
      </c>
      <c r="AA163" s="79">
        <f t="shared" si="197"/>
        <v>10.786666666666667</v>
      </c>
      <c r="AB163" s="79">
        <f t="shared" si="197"/>
        <v>738.1444444444445</v>
      </c>
      <c r="AC163" s="79">
        <f t="shared" si="197"/>
        <v>738.1444444444445</v>
      </c>
      <c r="AD163" s="15"/>
    </row>
    <row r="164" spans="1:30" ht="31.9" customHeight="1" x14ac:dyDescent="0.35">
      <c r="A164" s="8"/>
      <c r="B164" s="9"/>
      <c r="C164" s="151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94"/>
    </row>
    <row r="165" spans="1:30" x14ac:dyDescent="0.45">
      <c r="A165" s="6" t="s">
        <v>44</v>
      </c>
      <c r="B165" s="2"/>
      <c r="C165" s="146"/>
      <c r="D165" s="3"/>
      <c r="E165" s="3"/>
      <c r="F165" s="3"/>
      <c r="G165" s="3"/>
      <c r="H165" s="3"/>
      <c r="I165" s="3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193"/>
    </row>
    <row r="166" spans="1:30" ht="66" customHeight="1" x14ac:dyDescent="0.45">
      <c r="A166" s="6" t="s">
        <v>76</v>
      </c>
      <c r="B166" s="49"/>
      <c r="C166" s="202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193"/>
    </row>
    <row r="167" spans="1:30" ht="33" customHeight="1" x14ac:dyDescent="0.35">
      <c r="A167" s="249" t="s">
        <v>2</v>
      </c>
      <c r="B167" s="249" t="s">
        <v>3</v>
      </c>
      <c r="C167" s="249"/>
      <c r="D167" s="251" t="s">
        <v>4</v>
      </c>
      <c r="E167" s="251"/>
      <c r="F167" s="251" t="s">
        <v>5</v>
      </c>
      <c r="G167" s="251"/>
      <c r="H167" s="252" t="s">
        <v>6</v>
      </c>
      <c r="I167" s="253"/>
      <c r="J167" s="251" t="s">
        <v>7</v>
      </c>
      <c r="K167" s="251"/>
      <c r="L167" s="254" t="s">
        <v>8</v>
      </c>
      <c r="M167" s="254"/>
      <c r="N167" s="254"/>
      <c r="O167" s="254"/>
      <c r="P167" s="254"/>
      <c r="Q167" s="254"/>
      <c r="R167" s="254"/>
      <c r="S167" s="254"/>
      <c r="T167" s="254" t="s">
        <v>9</v>
      </c>
      <c r="U167" s="254"/>
      <c r="V167" s="254"/>
      <c r="W167" s="254"/>
      <c r="X167" s="254"/>
      <c r="Y167" s="254"/>
      <c r="Z167" s="254"/>
      <c r="AA167" s="254"/>
      <c r="AB167" s="254"/>
      <c r="AC167" s="254"/>
      <c r="AD167" s="255" t="s">
        <v>10</v>
      </c>
    </row>
    <row r="168" spans="1:30" ht="33" customHeight="1" x14ac:dyDescent="0.35">
      <c r="A168" s="249"/>
      <c r="B168" s="249" t="s">
        <v>164</v>
      </c>
      <c r="C168" s="228" t="s">
        <v>11</v>
      </c>
      <c r="D168" s="249" t="s">
        <v>164</v>
      </c>
      <c r="E168" s="249" t="s">
        <v>11</v>
      </c>
      <c r="F168" s="249" t="s">
        <v>164</v>
      </c>
      <c r="G168" s="249" t="s">
        <v>11</v>
      </c>
      <c r="H168" s="249" t="s">
        <v>164</v>
      </c>
      <c r="I168" s="249" t="s">
        <v>11</v>
      </c>
      <c r="J168" s="249" t="s">
        <v>164</v>
      </c>
      <c r="K168" s="249" t="s">
        <v>11</v>
      </c>
      <c r="L168" s="254" t="s">
        <v>12</v>
      </c>
      <c r="M168" s="254"/>
      <c r="N168" s="254" t="s">
        <v>13</v>
      </c>
      <c r="O168" s="254"/>
      <c r="P168" s="249" t="s">
        <v>14</v>
      </c>
      <c r="Q168" s="249"/>
      <c r="R168" s="249" t="s">
        <v>15</v>
      </c>
      <c r="S168" s="249"/>
      <c r="T168" s="249" t="s">
        <v>16</v>
      </c>
      <c r="U168" s="249"/>
      <c r="V168" s="249" t="s">
        <v>17</v>
      </c>
      <c r="W168" s="249"/>
      <c r="X168" s="249" t="s">
        <v>18</v>
      </c>
      <c r="Y168" s="249"/>
      <c r="Z168" s="249" t="s">
        <v>19</v>
      </c>
      <c r="AA168" s="249"/>
      <c r="AB168" s="249" t="s">
        <v>20</v>
      </c>
      <c r="AC168" s="249"/>
      <c r="AD168" s="256"/>
    </row>
    <row r="169" spans="1:30" ht="114.75" customHeight="1" x14ac:dyDescent="0.35">
      <c r="A169" s="249"/>
      <c r="B169" s="249"/>
      <c r="C169" s="228"/>
      <c r="D169" s="249"/>
      <c r="E169" s="249"/>
      <c r="F169" s="249"/>
      <c r="G169" s="249"/>
      <c r="H169" s="249"/>
      <c r="I169" s="249"/>
      <c r="J169" s="249"/>
      <c r="K169" s="249"/>
      <c r="L169" s="93" t="s">
        <v>164</v>
      </c>
      <c r="M169" s="93" t="s">
        <v>11</v>
      </c>
      <c r="N169" s="93" t="s">
        <v>164</v>
      </c>
      <c r="O169" s="93" t="s">
        <v>11</v>
      </c>
      <c r="P169" s="93" t="s">
        <v>164</v>
      </c>
      <c r="Q169" s="93" t="s">
        <v>11</v>
      </c>
      <c r="R169" s="93" t="s">
        <v>164</v>
      </c>
      <c r="S169" s="93" t="s">
        <v>11</v>
      </c>
      <c r="T169" s="93" t="s">
        <v>164</v>
      </c>
      <c r="U169" s="93" t="s">
        <v>11</v>
      </c>
      <c r="V169" s="93" t="s">
        <v>164</v>
      </c>
      <c r="W169" s="93" t="s">
        <v>11</v>
      </c>
      <c r="X169" s="93" t="s">
        <v>164</v>
      </c>
      <c r="Y169" s="93" t="s">
        <v>11</v>
      </c>
      <c r="Z169" s="93" t="s">
        <v>164</v>
      </c>
      <c r="AA169" s="93" t="s">
        <v>11</v>
      </c>
      <c r="AB169" s="93" t="s">
        <v>164</v>
      </c>
      <c r="AC169" s="93" t="s">
        <v>11</v>
      </c>
      <c r="AD169" s="257"/>
    </row>
    <row r="170" spans="1:30" ht="66" x14ac:dyDescent="0.35">
      <c r="A170" s="13" t="s">
        <v>171</v>
      </c>
      <c r="B170" s="82" t="s">
        <v>95</v>
      </c>
      <c r="C170" s="82" t="s">
        <v>95</v>
      </c>
      <c r="D170" s="79">
        <v>4.49</v>
      </c>
      <c r="E170" s="79">
        <v>4.49</v>
      </c>
      <c r="F170" s="79">
        <v>7.13</v>
      </c>
      <c r="G170" s="79">
        <v>7.13</v>
      </c>
      <c r="H170" s="79">
        <v>26.64</v>
      </c>
      <c r="I170" s="79">
        <v>26.64</v>
      </c>
      <c r="J170" s="79">
        <v>186</v>
      </c>
      <c r="K170" s="79">
        <v>186</v>
      </c>
      <c r="L170" s="79">
        <v>0</v>
      </c>
      <c r="M170" s="79">
        <v>0</v>
      </c>
      <c r="N170" s="79">
        <v>0.16</v>
      </c>
      <c r="O170" s="79">
        <v>0.16</v>
      </c>
      <c r="P170" s="79">
        <v>0.11</v>
      </c>
      <c r="Q170" s="79">
        <v>0.11</v>
      </c>
      <c r="R170" s="79">
        <v>20</v>
      </c>
      <c r="S170" s="79">
        <v>20</v>
      </c>
      <c r="T170" s="79">
        <v>11.8</v>
      </c>
      <c r="U170" s="79">
        <v>11.8</v>
      </c>
      <c r="V170" s="79">
        <v>87.2</v>
      </c>
      <c r="W170" s="79">
        <v>87.2</v>
      </c>
      <c r="X170" s="79">
        <v>30.5</v>
      </c>
      <c r="Y170" s="79">
        <v>30.5</v>
      </c>
      <c r="Z170" s="79">
        <v>1.01</v>
      </c>
      <c r="AA170" s="79">
        <v>1.01</v>
      </c>
      <c r="AB170" s="79">
        <v>78.7</v>
      </c>
      <c r="AC170" s="79">
        <v>78.7</v>
      </c>
      <c r="AD170" s="82">
        <v>302</v>
      </c>
    </row>
    <row r="171" spans="1:30" ht="66" x14ac:dyDescent="0.35">
      <c r="A171" s="80" t="s">
        <v>69</v>
      </c>
      <c r="B171" s="57" t="s">
        <v>170</v>
      </c>
      <c r="C171" s="198">
        <v>18</v>
      </c>
      <c r="D171" s="79">
        <v>1.35</v>
      </c>
      <c r="E171" s="79">
        <v>1.35</v>
      </c>
      <c r="F171" s="79">
        <v>0.52</v>
      </c>
      <c r="G171" s="79">
        <v>0.52</v>
      </c>
      <c r="H171" s="79">
        <v>9.25</v>
      </c>
      <c r="I171" s="79">
        <v>9.25</v>
      </c>
      <c r="J171" s="79">
        <v>47.4</v>
      </c>
      <c r="K171" s="79">
        <v>47.4</v>
      </c>
      <c r="L171" s="79">
        <v>0</v>
      </c>
      <c r="M171" s="79">
        <f t="shared" ref="M171" si="198">L171</f>
        <v>0</v>
      </c>
      <c r="N171" s="79">
        <v>0.02</v>
      </c>
      <c r="O171" s="79">
        <f t="shared" ref="O171" si="199">N171</f>
        <v>0.02</v>
      </c>
      <c r="P171" s="79">
        <v>0</v>
      </c>
      <c r="Q171" s="79">
        <f t="shared" ref="Q171" si="200">P171</f>
        <v>0</v>
      </c>
      <c r="R171" s="79">
        <v>0</v>
      </c>
      <c r="S171" s="79">
        <f t="shared" ref="S171" si="201">R171</f>
        <v>0</v>
      </c>
      <c r="T171" s="79">
        <v>5.94</v>
      </c>
      <c r="U171" s="79">
        <f t="shared" ref="U171" si="202">T171</f>
        <v>5.94</v>
      </c>
      <c r="V171" s="79">
        <v>5.94</v>
      </c>
      <c r="W171" s="79">
        <f t="shared" ref="W171" si="203">V171</f>
        <v>5.94</v>
      </c>
      <c r="X171" s="79">
        <v>10.44</v>
      </c>
      <c r="Y171" s="79">
        <f t="shared" ref="Y171" si="204">X171</f>
        <v>10.44</v>
      </c>
      <c r="Z171" s="79">
        <v>0.8</v>
      </c>
      <c r="AA171" s="79">
        <f t="shared" ref="AA171" si="205">Z171</f>
        <v>0.8</v>
      </c>
      <c r="AB171" s="79">
        <v>0</v>
      </c>
      <c r="AC171" s="79">
        <f t="shared" ref="AC171" si="206">AB171</f>
        <v>0</v>
      </c>
      <c r="AD171" s="78" t="s">
        <v>26</v>
      </c>
    </row>
    <row r="172" spans="1:30" x14ac:dyDescent="0.35">
      <c r="A172" s="80" t="s">
        <v>82</v>
      </c>
      <c r="B172" s="78">
        <v>200</v>
      </c>
      <c r="C172" s="158">
        <f t="shared" ref="C172" si="207">B172</f>
        <v>200</v>
      </c>
      <c r="D172" s="79">
        <v>0.2</v>
      </c>
      <c r="E172" s="79">
        <v>0.2</v>
      </c>
      <c r="F172" s="79">
        <v>0</v>
      </c>
      <c r="G172" s="79">
        <v>0</v>
      </c>
      <c r="H172" s="79">
        <v>15</v>
      </c>
      <c r="I172" s="79">
        <v>15</v>
      </c>
      <c r="J172" s="79">
        <v>58</v>
      </c>
      <c r="K172" s="79">
        <v>58</v>
      </c>
      <c r="L172" s="79">
        <v>0.02</v>
      </c>
      <c r="M172" s="79">
        <v>0.02</v>
      </c>
      <c r="N172" s="79">
        <v>0</v>
      </c>
      <c r="O172" s="79">
        <v>0</v>
      </c>
      <c r="P172" s="79">
        <v>0</v>
      </c>
      <c r="Q172" s="79">
        <v>0</v>
      </c>
      <c r="R172" s="79">
        <v>0</v>
      </c>
      <c r="S172" s="79">
        <v>0</v>
      </c>
      <c r="T172" s="79">
        <v>1.29</v>
      </c>
      <c r="U172" s="79">
        <v>1.29</v>
      </c>
      <c r="V172" s="79">
        <v>1.6</v>
      </c>
      <c r="W172" s="79">
        <v>1.6</v>
      </c>
      <c r="X172" s="79">
        <v>0.88</v>
      </c>
      <c r="Y172" s="79">
        <v>0.88</v>
      </c>
      <c r="Z172" s="79">
        <v>0.21</v>
      </c>
      <c r="AA172" s="79">
        <v>0.21</v>
      </c>
      <c r="AB172" s="79">
        <v>8.7100000000000009</v>
      </c>
      <c r="AC172" s="79">
        <v>8.7100000000000009</v>
      </c>
      <c r="AD172" s="78">
        <v>685</v>
      </c>
    </row>
    <row r="173" spans="1:30" ht="33" customHeight="1" x14ac:dyDescent="0.35">
      <c r="A173" s="95" t="s">
        <v>27</v>
      </c>
      <c r="B173" s="78"/>
      <c r="C173" s="158"/>
      <c r="D173" s="101">
        <f>SUM(D170:D172)</f>
        <v>6.04</v>
      </c>
      <c r="E173" s="101">
        <f t="shared" ref="E173:AC173" si="208">SUM(E170:E172)</f>
        <v>6.04</v>
      </c>
      <c r="F173" s="101">
        <f t="shared" si="208"/>
        <v>7.65</v>
      </c>
      <c r="G173" s="101">
        <f t="shared" si="208"/>
        <v>7.65</v>
      </c>
      <c r="H173" s="101">
        <f t="shared" si="208"/>
        <v>50.89</v>
      </c>
      <c r="I173" s="101">
        <f t="shared" si="208"/>
        <v>50.89</v>
      </c>
      <c r="J173" s="101">
        <f t="shared" si="208"/>
        <v>291.39999999999998</v>
      </c>
      <c r="K173" s="101">
        <f t="shared" si="208"/>
        <v>291.39999999999998</v>
      </c>
      <c r="L173" s="101">
        <f t="shared" si="208"/>
        <v>0.02</v>
      </c>
      <c r="M173" s="101">
        <f t="shared" si="208"/>
        <v>0.02</v>
      </c>
      <c r="N173" s="101">
        <f t="shared" si="208"/>
        <v>0.18</v>
      </c>
      <c r="O173" s="101">
        <f t="shared" si="208"/>
        <v>0.18</v>
      </c>
      <c r="P173" s="101">
        <f t="shared" si="208"/>
        <v>0.11</v>
      </c>
      <c r="Q173" s="101">
        <f t="shared" si="208"/>
        <v>0.11</v>
      </c>
      <c r="R173" s="101">
        <f t="shared" si="208"/>
        <v>20</v>
      </c>
      <c r="S173" s="101">
        <f t="shared" si="208"/>
        <v>20</v>
      </c>
      <c r="T173" s="101">
        <f t="shared" si="208"/>
        <v>19.03</v>
      </c>
      <c r="U173" s="101">
        <f t="shared" si="208"/>
        <v>19.03</v>
      </c>
      <c r="V173" s="101">
        <f t="shared" si="208"/>
        <v>94.74</v>
      </c>
      <c r="W173" s="101">
        <f t="shared" si="208"/>
        <v>94.74</v>
      </c>
      <c r="X173" s="101">
        <f t="shared" si="208"/>
        <v>41.82</v>
      </c>
      <c r="Y173" s="101">
        <f t="shared" si="208"/>
        <v>41.82</v>
      </c>
      <c r="Z173" s="101">
        <f t="shared" si="208"/>
        <v>2.02</v>
      </c>
      <c r="AA173" s="101">
        <f t="shared" si="208"/>
        <v>2.02</v>
      </c>
      <c r="AB173" s="101">
        <f t="shared" si="208"/>
        <v>87.41</v>
      </c>
      <c r="AC173" s="101">
        <f t="shared" si="208"/>
        <v>87.41</v>
      </c>
      <c r="AD173" s="15"/>
    </row>
    <row r="174" spans="1:30" x14ac:dyDescent="0.35">
      <c r="A174" s="8"/>
      <c r="B174" s="9"/>
      <c r="C174" s="151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94"/>
    </row>
    <row r="175" spans="1:30" ht="33" customHeight="1" x14ac:dyDescent="0.45">
      <c r="A175" s="6" t="s">
        <v>45</v>
      </c>
      <c r="B175" s="4"/>
      <c r="C175" s="147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197"/>
    </row>
    <row r="176" spans="1:30" ht="33" customHeight="1" x14ac:dyDescent="0.35">
      <c r="A176" s="249" t="s">
        <v>2</v>
      </c>
      <c r="B176" s="249" t="s">
        <v>3</v>
      </c>
      <c r="C176" s="249"/>
      <c r="D176" s="251" t="s">
        <v>4</v>
      </c>
      <c r="E176" s="251"/>
      <c r="F176" s="251" t="s">
        <v>5</v>
      </c>
      <c r="G176" s="251"/>
      <c r="H176" s="252" t="s">
        <v>6</v>
      </c>
      <c r="I176" s="253"/>
      <c r="J176" s="251" t="s">
        <v>7</v>
      </c>
      <c r="K176" s="251"/>
      <c r="L176" s="254" t="s">
        <v>8</v>
      </c>
      <c r="M176" s="254"/>
      <c r="N176" s="254"/>
      <c r="O176" s="254"/>
      <c r="P176" s="254"/>
      <c r="Q176" s="254"/>
      <c r="R176" s="254"/>
      <c r="S176" s="254"/>
      <c r="T176" s="254" t="s">
        <v>9</v>
      </c>
      <c r="U176" s="254"/>
      <c r="V176" s="254"/>
      <c r="W176" s="254"/>
      <c r="X176" s="254"/>
      <c r="Y176" s="254"/>
      <c r="Z176" s="254"/>
      <c r="AA176" s="254"/>
      <c r="AB176" s="254"/>
      <c r="AC176" s="254"/>
      <c r="AD176" s="231" t="s">
        <v>10</v>
      </c>
    </row>
    <row r="177" spans="1:30" ht="33" customHeight="1" x14ac:dyDescent="0.35">
      <c r="A177" s="249"/>
      <c r="B177" s="249" t="s">
        <v>164</v>
      </c>
      <c r="C177" s="228" t="s">
        <v>11</v>
      </c>
      <c r="D177" s="249" t="s">
        <v>164</v>
      </c>
      <c r="E177" s="249" t="s">
        <v>11</v>
      </c>
      <c r="F177" s="249" t="s">
        <v>164</v>
      </c>
      <c r="G177" s="249" t="s">
        <v>11</v>
      </c>
      <c r="H177" s="249" t="s">
        <v>164</v>
      </c>
      <c r="I177" s="249" t="s">
        <v>11</v>
      </c>
      <c r="J177" s="249" t="s">
        <v>164</v>
      </c>
      <c r="K177" s="249" t="s">
        <v>11</v>
      </c>
      <c r="L177" s="254" t="s">
        <v>12</v>
      </c>
      <c r="M177" s="254"/>
      <c r="N177" s="254" t="s">
        <v>13</v>
      </c>
      <c r="O177" s="254"/>
      <c r="P177" s="249" t="s">
        <v>14</v>
      </c>
      <c r="Q177" s="249"/>
      <c r="R177" s="249" t="s">
        <v>15</v>
      </c>
      <c r="S177" s="249"/>
      <c r="T177" s="249" t="s">
        <v>16</v>
      </c>
      <c r="U177" s="249"/>
      <c r="V177" s="249" t="s">
        <v>17</v>
      </c>
      <c r="W177" s="249"/>
      <c r="X177" s="249" t="s">
        <v>18</v>
      </c>
      <c r="Y177" s="249"/>
      <c r="Z177" s="249" t="s">
        <v>19</v>
      </c>
      <c r="AA177" s="249"/>
      <c r="AB177" s="249" t="s">
        <v>20</v>
      </c>
      <c r="AC177" s="249"/>
      <c r="AD177" s="231"/>
    </row>
    <row r="178" spans="1:30" ht="33" customHeight="1" x14ac:dyDescent="0.35">
      <c r="A178" s="249"/>
      <c r="B178" s="249"/>
      <c r="C178" s="228"/>
      <c r="D178" s="249"/>
      <c r="E178" s="249"/>
      <c r="F178" s="249"/>
      <c r="G178" s="249"/>
      <c r="H178" s="249"/>
      <c r="I178" s="249"/>
      <c r="J178" s="249"/>
      <c r="K178" s="249"/>
      <c r="L178" s="93" t="s">
        <v>164</v>
      </c>
      <c r="M178" s="93" t="s">
        <v>11</v>
      </c>
      <c r="N178" s="93" t="s">
        <v>164</v>
      </c>
      <c r="O178" s="93" t="s">
        <v>11</v>
      </c>
      <c r="P178" s="93" t="s">
        <v>164</v>
      </c>
      <c r="Q178" s="93" t="s">
        <v>11</v>
      </c>
      <c r="R178" s="93" t="s">
        <v>164</v>
      </c>
      <c r="S178" s="93" t="s">
        <v>11</v>
      </c>
      <c r="T178" s="93" t="s">
        <v>164</v>
      </c>
      <c r="U178" s="93" t="s">
        <v>11</v>
      </c>
      <c r="V178" s="93" t="s">
        <v>164</v>
      </c>
      <c r="W178" s="93" t="s">
        <v>11</v>
      </c>
      <c r="X178" s="93" t="s">
        <v>164</v>
      </c>
      <c r="Y178" s="93" t="s">
        <v>11</v>
      </c>
      <c r="Z178" s="93" t="s">
        <v>164</v>
      </c>
      <c r="AA178" s="93" t="s">
        <v>11</v>
      </c>
      <c r="AB178" s="93" t="s">
        <v>164</v>
      </c>
      <c r="AC178" s="93" t="s">
        <v>11</v>
      </c>
      <c r="AD178" s="231"/>
    </row>
    <row r="179" spans="1:30" x14ac:dyDescent="0.35">
      <c r="A179" s="13" t="s">
        <v>126</v>
      </c>
      <c r="B179" s="78">
        <v>30</v>
      </c>
      <c r="C179" s="158">
        <v>30</v>
      </c>
      <c r="D179" s="79">
        <v>0.26</v>
      </c>
      <c r="E179" s="79">
        <v>0.26</v>
      </c>
      <c r="F179" s="79">
        <v>0.06</v>
      </c>
      <c r="G179" s="79">
        <v>0.06</v>
      </c>
      <c r="H179" s="79">
        <v>1.17</v>
      </c>
      <c r="I179" s="79">
        <v>1.17</v>
      </c>
      <c r="J179" s="79">
        <v>5.4</v>
      </c>
      <c r="K179" s="79">
        <v>5.4</v>
      </c>
      <c r="L179" s="79">
        <v>4.1100000000000003</v>
      </c>
      <c r="M179" s="79">
        <v>4.1100000000000003</v>
      </c>
      <c r="N179" s="79">
        <v>0</v>
      </c>
      <c r="O179" s="79">
        <v>0</v>
      </c>
      <c r="P179" s="79">
        <v>0</v>
      </c>
      <c r="Q179" s="79">
        <v>0</v>
      </c>
      <c r="R179" s="79">
        <v>12.6</v>
      </c>
      <c r="S179" s="79">
        <v>12.6</v>
      </c>
      <c r="T179" s="79">
        <v>3</v>
      </c>
      <c r="U179" s="79">
        <v>3</v>
      </c>
      <c r="V179" s="79">
        <v>7.2</v>
      </c>
      <c r="W179" s="79">
        <v>7.2</v>
      </c>
      <c r="X179" s="79">
        <v>3.3</v>
      </c>
      <c r="Y179" s="79">
        <v>3.3</v>
      </c>
      <c r="Z179" s="79">
        <v>0.09</v>
      </c>
      <c r="AA179" s="79">
        <v>0.09</v>
      </c>
      <c r="AB179" s="79">
        <v>71.099999999999994</v>
      </c>
      <c r="AC179" s="79">
        <v>71.099999999999994</v>
      </c>
      <c r="AD179" s="78"/>
    </row>
    <row r="180" spans="1:30" ht="66" x14ac:dyDescent="0.35">
      <c r="A180" s="13" t="s">
        <v>166</v>
      </c>
      <c r="B180" s="78" t="s">
        <v>21</v>
      </c>
      <c r="C180" s="78" t="s">
        <v>167</v>
      </c>
      <c r="D180" s="79">
        <v>1.59</v>
      </c>
      <c r="E180" s="79">
        <v>1.99</v>
      </c>
      <c r="F180" s="79">
        <v>5.51</v>
      </c>
      <c r="G180" s="79">
        <v>6.55</v>
      </c>
      <c r="H180" s="79">
        <v>10.55</v>
      </c>
      <c r="I180" s="79">
        <v>13.17</v>
      </c>
      <c r="J180" s="79">
        <v>84.8</v>
      </c>
      <c r="K180" s="79">
        <v>106</v>
      </c>
      <c r="L180" s="79">
        <v>8.23</v>
      </c>
      <c r="M180" s="79">
        <f t="shared" ref="M180" si="209">L180</f>
        <v>8.23</v>
      </c>
      <c r="N180" s="79">
        <v>0.04</v>
      </c>
      <c r="O180" s="79">
        <f t="shared" ref="O180" si="210">N180</f>
        <v>0.04</v>
      </c>
      <c r="P180" s="79">
        <v>0.03</v>
      </c>
      <c r="Q180" s="79">
        <f t="shared" ref="Q180" si="211">P180</f>
        <v>0.03</v>
      </c>
      <c r="R180" s="79">
        <v>0</v>
      </c>
      <c r="S180" s="79">
        <f t="shared" ref="S180" si="212">R180</f>
        <v>0</v>
      </c>
      <c r="T180" s="79">
        <v>35.5</v>
      </c>
      <c r="U180" s="79">
        <f t="shared" ref="U180" si="213">T180</f>
        <v>35.5</v>
      </c>
      <c r="V180" s="79">
        <v>42.58</v>
      </c>
      <c r="W180" s="79">
        <f t="shared" ref="W180" si="214">V180</f>
        <v>42.58</v>
      </c>
      <c r="X180" s="79">
        <v>21</v>
      </c>
      <c r="Y180" s="79">
        <f t="shared" ref="Y180" si="215">X180</f>
        <v>21</v>
      </c>
      <c r="Z180" s="79">
        <v>0.95</v>
      </c>
      <c r="AA180" s="79">
        <f t="shared" ref="AA180" si="216">Z180</f>
        <v>0.95</v>
      </c>
      <c r="AB180" s="79">
        <v>305.32</v>
      </c>
      <c r="AC180" s="79">
        <f t="shared" ref="AC180" si="217">AB180</f>
        <v>305.32</v>
      </c>
      <c r="AD180" s="78">
        <v>110</v>
      </c>
    </row>
    <row r="181" spans="1:30" ht="66" x14ac:dyDescent="0.35">
      <c r="A181" s="80" t="s">
        <v>177</v>
      </c>
      <c r="B181" s="78" t="s">
        <v>114</v>
      </c>
      <c r="C181" s="158" t="s">
        <v>114</v>
      </c>
      <c r="D181" s="79">
        <v>8.99</v>
      </c>
      <c r="E181" s="79">
        <v>8.99</v>
      </c>
      <c r="F181" s="79">
        <v>9.1199999999999992</v>
      </c>
      <c r="G181" s="79">
        <v>9.1199999999999992</v>
      </c>
      <c r="H181" s="79">
        <v>11.36</v>
      </c>
      <c r="I181" s="79">
        <v>11.36</v>
      </c>
      <c r="J181" s="79">
        <v>165.7</v>
      </c>
      <c r="K181" s="79">
        <v>165.7</v>
      </c>
      <c r="L181" s="79">
        <v>0</v>
      </c>
      <c r="M181" s="79">
        <v>0</v>
      </c>
      <c r="N181" s="79">
        <v>0.26</v>
      </c>
      <c r="O181" s="79">
        <v>0.26</v>
      </c>
      <c r="P181" s="79">
        <v>0.06</v>
      </c>
      <c r="Q181" s="79">
        <v>0.06</v>
      </c>
      <c r="R181" s="79">
        <v>15</v>
      </c>
      <c r="S181" s="79">
        <v>15</v>
      </c>
      <c r="T181" s="79">
        <v>10.199999999999999</v>
      </c>
      <c r="U181" s="79">
        <v>10.199999999999999</v>
      </c>
      <c r="V181" s="79">
        <v>66.48</v>
      </c>
      <c r="W181" s="79">
        <v>66.48</v>
      </c>
      <c r="X181" s="79">
        <v>14.4</v>
      </c>
      <c r="Y181" s="79">
        <v>14.4</v>
      </c>
      <c r="Z181" s="79">
        <v>0.98</v>
      </c>
      <c r="AA181" s="79">
        <v>0.98</v>
      </c>
      <c r="AB181" s="79">
        <v>97</v>
      </c>
      <c r="AC181" s="79">
        <v>97</v>
      </c>
      <c r="AD181" s="82">
        <v>451</v>
      </c>
    </row>
    <row r="182" spans="1:30" x14ac:dyDescent="0.35">
      <c r="A182" s="80" t="s">
        <v>38</v>
      </c>
      <c r="B182" s="78">
        <v>150</v>
      </c>
      <c r="C182" s="158">
        <v>150</v>
      </c>
      <c r="D182" s="79">
        <v>5.25</v>
      </c>
      <c r="E182" s="79">
        <v>5.25</v>
      </c>
      <c r="F182" s="79">
        <v>6.15</v>
      </c>
      <c r="G182" s="79">
        <v>6.15</v>
      </c>
      <c r="H182" s="79">
        <v>35.25</v>
      </c>
      <c r="I182" s="79">
        <v>35.25</v>
      </c>
      <c r="J182" s="79">
        <v>220.5</v>
      </c>
      <c r="K182" s="79">
        <v>220.5</v>
      </c>
      <c r="L182" s="79">
        <v>0</v>
      </c>
      <c r="M182" s="79">
        <f t="shared" ref="M182:O182" si="218">L182</f>
        <v>0</v>
      </c>
      <c r="N182" s="79">
        <v>0.98</v>
      </c>
      <c r="O182" s="79">
        <f t="shared" si="218"/>
        <v>0.98</v>
      </c>
      <c r="P182" s="79">
        <v>0.06</v>
      </c>
      <c r="Q182" s="79">
        <f t="shared" ref="Q182" si="219">P182</f>
        <v>0.06</v>
      </c>
      <c r="R182" s="79">
        <v>21</v>
      </c>
      <c r="S182" s="79">
        <f t="shared" ref="S182" si="220">R182</f>
        <v>21</v>
      </c>
      <c r="T182" s="79">
        <v>4.8600000000000003</v>
      </c>
      <c r="U182" s="79">
        <f t="shared" ref="U182" si="221">T182</f>
        <v>4.8600000000000003</v>
      </c>
      <c r="V182" s="79">
        <v>37.17</v>
      </c>
      <c r="W182" s="79">
        <f t="shared" ref="W182" si="222">V182</f>
        <v>37.17</v>
      </c>
      <c r="X182" s="79">
        <v>21.15</v>
      </c>
      <c r="Y182" s="79">
        <f t="shared" ref="Y182" si="223">X182</f>
        <v>21.15</v>
      </c>
      <c r="Z182" s="79">
        <v>1.1100000000000001</v>
      </c>
      <c r="AA182" s="79">
        <f t="shared" ref="AA182" si="224">Z182</f>
        <v>1.1100000000000001</v>
      </c>
      <c r="AB182" s="79">
        <v>30.35</v>
      </c>
      <c r="AC182" s="79">
        <f t="shared" ref="AC182" si="225">AB182</f>
        <v>30.35</v>
      </c>
      <c r="AD182" s="78">
        <v>516</v>
      </c>
    </row>
    <row r="183" spans="1:30" x14ac:dyDescent="0.35">
      <c r="A183" s="13" t="s">
        <v>36</v>
      </c>
      <c r="B183" s="17">
        <v>200</v>
      </c>
      <c r="C183" s="158">
        <f t="shared" ref="C183" si="226">B183</f>
        <v>200</v>
      </c>
      <c r="D183" s="81">
        <v>0.6</v>
      </c>
      <c r="E183" s="79">
        <v>0.6</v>
      </c>
      <c r="F183" s="81">
        <v>0</v>
      </c>
      <c r="G183" s="79">
        <v>0</v>
      </c>
      <c r="H183" s="81">
        <v>31.4</v>
      </c>
      <c r="I183" s="79">
        <v>31.4</v>
      </c>
      <c r="J183" s="81">
        <v>124</v>
      </c>
      <c r="K183" s="79">
        <v>124</v>
      </c>
      <c r="L183" s="79">
        <v>20</v>
      </c>
      <c r="M183" s="79">
        <v>20</v>
      </c>
      <c r="N183" s="79">
        <v>0.08</v>
      </c>
      <c r="O183" s="79">
        <v>0.08</v>
      </c>
      <c r="P183" s="79">
        <v>0</v>
      </c>
      <c r="Q183" s="79">
        <v>0</v>
      </c>
      <c r="R183" s="79">
        <v>0</v>
      </c>
      <c r="S183" s="79">
        <v>0</v>
      </c>
      <c r="T183" s="79">
        <v>16</v>
      </c>
      <c r="U183" s="79">
        <v>16</v>
      </c>
      <c r="V183" s="79">
        <v>56</v>
      </c>
      <c r="W183" s="79">
        <v>56</v>
      </c>
      <c r="X183" s="79">
        <v>84</v>
      </c>
      <c r="Y183" s="79">
        <v>84</v>
      </c>
      <c r="Z183" s="79">
        <v>1.2</v>
      </c>
      <c r="AA183" s="79">
        <v>1.2</v>
      </c>
      <c r="AB183" s="79">
        <v>0</v>
      </c>
      <c r="AC183" s="79">
        <v>0</v>
      </c>
      <c r="AD183" s="17">
        <v>639</v>
      </c>
    </row>
    <row r="184" spans="1:30" ht="66" customHeight="1" x14ac:dyDescent="0.35">
      <c r="A184" s="80" t="s">
        <v>25</v>
      </c>
      <c r="B184" s="78">
        <v>32.5</v>
      </c>
      <c r="C184" s="78">
        <v>32.5</v>
      </c>
      <c r="D184" s="79">
        <v>2.5024999999999999</v>
      </c>
      <c r="E184" s="79">
        <v>2.5024999999999999</v>
      </c>
      <c r="F184" s="79">
        <v>0.45500000000000002</v>
      </c>
      <c r="G184" s="79">
        <v>0.45500000000000002</v>
      </c>
      <c r="H184" s="79">
        <v>12.2525</v>
      </c>
      <c r="I184" s="79">
        <v>12.2525</v>
      </c>
      <c r="J184" s="79">
        <v>65</v>
      </c>
      <c r="K184" s="79">
        <v>65</v>
      </c>
      <c r="L184" s="79">
        <v>0</v>
      </c>
      <c r="M184" s="79">
        <v>0</v>
      </c>
      <c r="N184" s="79">
        <v>0.03</v>
      </c>
      <c r="O184" s="79">
        <v>0.03</v>
      </c>
      <c r="P184" s="79">
        <v>0</v>
      </c>
      <c r="Q184" s="79">
        <v>0</v>
      </c>
      <c r="R184" s="79">
        <v>0</v>
      </c>
      <c r="S184" s="79">
        <v>0</v>
      </c>
      <c r="T184" s="79">
        <v>11.62</v>
      </c>
      <c r="U184" s="79">
        <v>11.62</v>
      </c>
      <c r="V184" s="79">
        <v>22.86</v>
      </c>
      <c r="W184" s="79">
        <v>22.86</v>
      </c>
      <c r="X184" s="79">
        <v>20.420000000000002</v>
      </c>
      <c r="Y184" s="79">
        <v>20.420000000000002</v>
      </c>
      <c r="Z184" s="79">
        <v>1.58</v>
      </c>
      <c r="AA184" s="79">
        <v>1.58</v>
      </c>
      <c r="AB184" s="79">
        <v>0</v>
      </c>
      <c r="AC184" s="79">
        <v>0</v>
      </c>
      <c r="AD184" s="78" t="s">
        <v>26</v>
      </c>
    </row>
    <row r="185" spans="1:30" ht="66" x14ac:dyDescent="0.35">
      <c r="A185" s="80" t="s">
        <v>69</v>
      </c>
      <c r="B185" s="78">
        <v>18</v>
      </c>
      <c r="C185" s="158">
        <f t="shared" ref="C185" si="227">B185</f>
        <v>18</v>
      </c>
      <c r="D185" s="79">
        <v>1.35</v>
      </c>
      <c r="E185" s="79">
        <v>1.35</v>
      </c>
      <c r="F185" s="79">
        <v>0.52</v>
      </c>
      <c r="G185" s="79">
        <v>0.52</v>
      </c>
      <c r="H185" s="79">
        <v>9.25</v>
      </c>
      <c r="I185" s="79">
        <v>9.25</v>
      </c>
      <c r="J185" s="79">
        <v>47.4</v>
      </c>
      <c r="K185" s="79">
        <v>47.4</v>
      </c>
      <c r="L185" s="79">
        <v>0</v>
      </c>
      <c r="M185" s="79">
        <f t="shared" ref="M185" si="228">L185</f>
        <v>0</v>
      </c>
      <c r="N185" s="79">
        <v>0.02</v>
      </c>
      <c r="O185" s="79">
        <f t="shared" ref="O185" si="229">N185</f>
        <v>0.02</v>
      </c>
      <c r="P185" s="79">
        <v>0</v>
      </c>
      <c r="Q185" s="79">
        <f t="shared" ref="Q185" si="230">P185</f>
        <v>0</v>
      </c>
      <c r="R185" s="79">
        <v>0</v>
      </c>
      <c r="S185" s="79">
        <f t="shared" ref="S185" si="231">R185</f>
        <v>0</v>
      </c>
      <c r="T185" s="79">
        <v>5.94</v>
      </c>
      <c r="U185" s="79">
        <f t="shared" ref="U185" si="232">T185</f>
        <v>5.94</v>
      </c>
      <c r="V185" s="79">
        <v>5.94</v>
      </c>
      <c r="W185" s="79">
        <f t="shared" ref="W185" si="233">V185</f>
        <v>5.94</v>
      </c>
      <c r="X185" s="79">
        <v>10.44</v>
      </c>
      <c r="Y185" s="79">
        <f t="shared" ref="Y185" si="234">X185</f>
        <v>10.44</v>
      </c>
      <c r="Z185" s="79">
        <v>0.8</v>
      </c>
      <c r="AA185" s="79">
        <f t="shared" ref="AA185" si="235">Z185</f>
        <v>0.8</v>
      </c>
      <c r="AB185" s="79">
        <v>0</v>
      </c>
      <c r="AC185" s="79">
        <f t="shared" ref="AC185" si="236">AB185</f>
        <v>0</v>
      </c>
      <c r="AD185" s="78" t="s">
        <v>26</v>
      </c>
    </row>
    <row r="186" spans="1:30" ht="33" customHeight="1" x14ac:dyDescent="0.35">
      <c r="A186" s="95" t="s">
        <v>27</v>
      </c>
      <c r="B186" s="78"/>
      <c r="C186" s="158"/>
      <c r="D186" s="101">
        <f>SUM(D179:D185)</f>
        <v>20.542500000000004</v>
      </c>
      <c r="E186" s="101">
        <f t="shared" ref="E186:AC186" si="237">SUM(E179:E185)</f>
        <v>20.942500000000006</v>
      </c>
      <c r="F186" s="101">
        <f t="shared" si="237"/>
        <v>21.814999999999994</v>
      </c>
      <c r="G186" s="101">
        <f t="shared" si="237"/>
        <v>22.854999999999997</v>
      </c>
      <c r="H186" s="101">
        <f t="shared" si="237"/>
        <v>111.23249999999999</v>
      </c>
      <c r="I186" s="101">
        <f t="shared" si="237"/>
        <v>113.85249999999999</v>
      </c>
      <c r="J186" s="101">
        <f t="shared" si="237"/>
        <v>712.8</v>
      </c>
      <c r="K186" s="101">
        <f t="shared" si="237"/>
        <v>734</v>
      </c>
      <c r="L186" s="101">
        <f t="shared" si="237"/>
        <v>32.340000000000003</v>
      </c>
      <c r="M186" s="101">
        <f t="shared" si="237"/>
        <v>32.340000000000003</v>
      </c>
      <c r="N186" s="101">
        <f t="shared" si="237"/>
        <v>1.4100000000000001</v>
      </c>
      <c r="O186" s="101">
        <f t="shared" si="237"/>
        <v>1.4100000000000001</v>
      </c>
      <c r="P186" s="101">
        <f t="shared" si="237"/>
        <v>0.15</v>
      </c>
      <c r="Q186" s="101">
        <f t="shared" si="237"/>
        <v>0.15</v>
      </c>
      <c r="R186" s="101">
        <f t="shared" si="237"/>
        <v>48.6</v>
      </c>
      <c r="S186" s="101">
        <f t="shared" si="237"/>
        <v>48.6</v>
      </c>
      <c r="T186" s="101">
        <f t="shared" si="237"/>
        <v>87.12</v>
      </c>
      <c r="U186" s="101">
        <f t="shared" si="237"/>
        <v>87.12</v>
      </c>
      <c r="V186" s="101">
        <f t="shared" si="237"/>
        <v>238.23000000000002</v>
      </c>
      <c r="W186" s="101">
        <f t="shared" si="237"/>
        <v>238.23000000000002</v>
      </c>
      <c r="X186" s="101">
        <f t="shared" si="237"/>
        <v>174.70999999999998</v>
      </c>
      <c r="Y186" s="101">
        <f t="shared" si="237"/>
        <v>174.70999999999998</v>
      </c>
      <c r="Z186" s="101">
        <f t="shared" si="237"/>
        <v>6.71</v>
      </c>
      <c r="AA186" s="101">
        <f t="shared" si="237"/>
        <v>6.71</v>
      </c>
      <c r="AB186" s="101">
        <f t="shared" si="237"/>
        <v>503.77</v>
      </c>
      <c r="AC186" s="101">
        <f t="shared" si="237"/>
        <v>503.77</v>
      </c>
      <c r="AD186" s="15"/>
    </row>
    <row r="187" spans="1:30" x14ac:dyDescent="0.35">
      <c r="A187" s="95" t="s">
        <v>93</v>
      </c>
      <c r="B187" s="78"/>
      <c r="C187" s="158"/>
      <c r="D187" s="101">
        <f>D186+D173</f>
        <v>26.582500000000003</v>
      </c>
      <c r="E187" s="101">
        <f t="shared" ref="E187:AC187" si="238">E186+E173</f>
        <v>26.982500000000005</v>
      </c>
      <c r="F187" s="101">
        <f t="shared" si="238"/>
        <v>29.464999999999996</v>
      </c>
      <c r="G187" s="101">
        <f t="shared" si="238"/>
        <v>30.504999999999995</v>
      </c>
      <c r="H187" s="101">
        <f t="shared" si="238"/>
        <v>162.1225</v>
      </c>
      <c r="I187" s="101">
        <f t="shared" si="238"/>
        <v>164.74250000000001</v>
      </c>
      <c r="J187" s="101">
        <f t="shared" si="238"/>
        <v>1004.1999999999999</v>
      </c>
      <c r="K187" s="101">
        <f t="shared" si="238"/>
        <v>1025.4000000000001</v>
      </c>
      <c r="L187" s="101">
        <f t="shared" si="238"/>
        <v>32.360000000000007</v>
      </c>
      <c r="M187" s="101">
        <f t="shared" si="238"/>
        <v>32.360000000000007</v>
      </c>
      <c r="N187" s="101">
        <f t="shared" si="238"/>
        <v>1.59</v>
      </c>
      <c r="O187" s="101">
        <f t="shared" si="238"/>
        <v>1.59</v>
      </c>
      <c r="P187" s="101">
        <f t="shared" si="238"/>
        <v>0.26</v>
      </c>
      <c r="Q187" s="101">
        <f t="shared" si="238"/>
        <v>0.26</v>
      </c>
      <c r="R187" s="101">
        <f t="shared" si="238"/>
        <v>68.599999999999994</v>
      </c>
      <c r="S187" s="101">
        <f t="shared" si="238"/>
        <v>68.599999999999994</v>
      </c>
      <c r="T187" s="101">
        <f t="shared" si="238"/>
        <v>106.15</v>
      </c>
      <c r="U187" s="101">
        <f t="shared" si="238"/>
        <v>106.15</v>
      </c>
      <c r="V187" s="101">
        <f t="shared" si="238"/>
        <v>332.97</v>
      </c>
      <c r="W187" s="101">
        <f t="shared" si="238"/>
        <v>332.97</v>
      </c>
      <c r="X187" s="101">
        <f t="shared" si="238"/>
        <v>216.52999999999997</v>
      </c>
      <c r="Y187" s="101">
        <f t="shared" si="238"/>
        <v>216.52999999999997</v>
      </c>
      <c r="Z187" s="101">
        <f t="shared" si="238"/>
        <v>8.73</v>
      </c>
      <c r="AA187" s="101">
        <f t="shared" si="238"/>
        <v>8.73</v>
      </c>
      <c r="AB187" s="101">
        <f t="shared" si="238"/>
        <v>591.17999999999995</v>
      </c>
      <c r="AC187" s="101">
        <f t="shared" si="238"/>
        <v>591.17999999999995</v>
      </c>
      <c r="AD187" s="15"/>
    </row>
    <row r="188" spans="1:30" x14ac:dyDescent="0.45">
      <c r="A188" s="6" t="s">
        <v>32</v>
      </c>
      <c r="B188" s="2"/>
      <c r="C188" s="146"/>
      <c r="D188" s="3"/>
      <c r="E188" s="3"/>
      <c r="F188" s="3"/>
      <c r="G188" s="3"/>
      <c r="H188" s="3"/>
      <c r="I188" s="3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192"/>
    </row>
    <row r="189" spans="1:30" x14ac:dyDescent="0.45">
      <c r="A189" s="6" t="s">
        <v>67</v>
      </c>
      <c r="B189" s="2"/>
      <c r="C189" s="146"/>
      <c r="D189" s="3"/>
      <c r="E189" s="3"/>
      <c r="F189" s="3"/>
      <c r="G189" s="3"/>
      <c r="H189" s="3"/>
      <c r="I189" s="3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193"/>
    </row>
    <row r="190" spans="1:30" ht="33" customHeight="1" x14ac:dyDescent="0.35">
      <c r="A190" s="249" t="s">
        <v>2</v>
      </c>
      <c r="B190" s="249" t="s">
        <v>3</v>
      </c>
      <c r="C190" s="249"/>
      <c r="D190" s="251" t="s">
        <v>4</v>
      </c>
      <c r="E190" s="251"/>
      <c r="F190" s="251" t="s">
        <v>5</v>
      </c>
      <c r="G190" s="251"/>
      <c r="H190" s="252" t="s">
        <v>6</v>
      </c>
      <c r="I190" s="253"/>
      <c r="J190" s="251" t="s">
        <v>7</v>
      </c>
      <c r="K190" s="251"/>
      <c r="L190" s="254" t="s">
        <v>8</v>
      </c>
      <c r="M190" s="254"/>
      <c r="N190" s="254"/>
      <c r="O190" s="254"/>
      <c r="P190" s="254"/>
      <c r="Q190" s="254"/>
      <c r="R190" s="254"/>
      <c r="S190" s="254"/>
      <c r="T190" s="254" t="s">
        <v>9</v>
      </c>
      <c r="U190" s="254"/>
      <c r="V190" s="254"/>
      <c r="W190" s="254"/>
      <c r="X190" s="254"/>
      <c r="Y190" s="254"/>
      <c r="Z190" s="254"/>
      <c r="AA190" s="254"/>
      <c r="AB190" s="254"/>
      <c r="AC190" s="254"/>
      <c r="AD190" s="231" t="s">
        <v>10</v>
      </c>
    </row>
    <row r="191" spans="1:30" ht="33" customHeight="1" x14ac:dyDescent="0.35">
      <c r="A191" s="249"/>
      <c r="B191" s="249" t="s">
        <v>164</v>
      </c>
      <c r="C191" s="228" t="s">
        <v>11</v>
      </c>
      <c r="D191" s="249" t="s">
        <v>164</v>
      </c>
      <c r="E191" s="249" t="s">
        <v>11</v>
      </c>
      <c r="F191" s="249" t="s">
        <v>164</v>
      </c>
      <c r="G191" s="249" t="s">
        <v>11</v>
      </c>
      <c r="H191" s="249" t="s">
        <v>164</v>
      </c>
      <c r="I191" s="249" t="s">
        <v>11</v>
      </c>
      <c r="J191" s="249" t="s">
        <v>164</v>
      </c>
      <c r="K191" s="249" t="s">
        <v>11</v>
      </c>
      <c r="L191" s="254" t="s">
        <v>12</v>
      </c>
      <c r="M191" s="254"/>
      <c r="N191" s="254" t="s">
        <v>13</v>
      </c>
      <c r="O191" s="254"/>
      <c r="P191" s="249" t="s">
        <v>14</v>
      </c>
      <c r="Q191" s="249"/>
      <c r="R191" s="249" t="s">
        <v>15</v>
      </c>
      <c r="S191" s="249"/>
      <c r="T191" s="249" t="s">
        <v>16</v>
      </c>
      <c r="U191" s="249"/>
      <c r="V191" s="249" t="s">
        <v>17</v>
      </c>
      <c r="W191" s="249"/>
      <c r="X191" s="249" t="s">
        <v>18</v>
      </c>
      <c r="Y191" s="249"/>
      <c r="Z191" s="249" t="s">
        <v>19</v>
      </c>
      <c r="AA191" s="249"/>
      <c r="AB191" s="249" t="s">
        <v>20</v>
      </c>
      <c r="AC191" s="249"/>
      <c r="AD191" s="231"/>
    </row>
    <row r="192" spans="1:30" ht="117" customHeight="1" x14ac:dyDescent="0.35">
      <c r="A192" s="249"/>
      <c r="B192" s="249"/>
      <c r="C192" s="228"/>
      <c r="D192" s="249"/>
      <c r="E192" s="249"/>
      <c r="F192" s="249"/>
      <c r="G192" s="249"/>
      <c r="H192" s="249"/>
      <c r="I192" s="249"/>
      <c r="J192" s="249"/>
      <c r="K192" s="249"/>
      <c r="L192" s="93" t="s">
        <v>164</v>
      </c>
      <c r="M192" s="93" t="s">
        <v>11</v>
      </c>
      <c r="N192" s="93" t="s">
        <v>164</v>
      </c>
      <c r="O192" s="93" t="s">
        <v>11</v>
      </c>
      <c r="P192" s="93" t="s">
        <v>164</v>
      </c>
      <c r="Q192" s="93" t="s">
        <v>11</v>
      </c>
      <c r="R192" s="93" t="s">
        <v>164</v>
      </c>
      <c r="S192" s="93" t="s">
        <v>11</v>
      </c>
      <c r="T192" s="93" t="s">
        <v>164</v>
      </c>
      <c r="U192" s="93" t="s">
        <v>11</v>
      </c>
      <c r="V192" s="93" t="s">
        <v>164</v>
      </c>
      <c r="W192" s="93" t="s">
        <v>11</v>
      </c>
      <c r="X192" s="93" t="s">
        <v>164</v>
      </c>
      <c r="Y192" s="93" t="s">
        <v>11</v>
      </c>
      <c r="Z192" s="93" t="s">
        <v>164</v>
      </c>
      <c r="AA192" s="93" t="s">
        <v>11</v>
      </c>
      <c r="AB192" s="93" t="s">
        <v>164</v>
      </c>
      <c r="AC192" s="93" t="s">
        <v>11</v>
      </c>
      <c r="AD192" s="231"/>
    </row>
    <row r="193" spans="1:30" ht="99" x14ac:dyDescent="0.35">
      <c r="A193" s="13" t="s">
        <v>94</v>
      </c>
      <c r="B193" s="78" t="s">
        <v>95</v>
      </c>
      <c r="C193" s="78" t="str">
        <f>B193</f>
        <v>150/5</v>
      </c>
      <c r="D193" s="79">
        <v>4.2</v>
      </c>
      <c r="E193" s="79">
        <v>4.2</v>
      </c>
      <c r="F193" s="79">
        <v>7.8</v>
      </c>
      <c r="G193" s="79">
        <v>7.8</v>
      </c>
      <c r="H193" s="79">
        <v>19.8</v>
      </c>
      <c r="I193" s="79">
        <v>19.8</v>
      </c>
      <c r="J193" s="79">
        <v>172.5</v>
      </c>
      <c r="K193" s="79">
        <v>172.5</v>
      </c>
      <c r="L193" s="79">
        <v>0</v>
      </c>
      <c r="M193" s="79">
        <f>L193</f>
        <v>0</v>
      </c>
      <c r="N193" s="79">
        <v>0.11</v>
      </c>
      <c r="O193" s="79">
        <f>N193</f>
        <v>0.11</v>
      </c>
      <c r="P193" s="79">
        <v>0.03</v>
      </c>
      <c r="Q193" s="79">
        <f>P193</f>
        <v>0.03</v>
      </c>
      <c r="R193" s="79">
        <v>20</v>
      </c>
      <c r="S193" s="79">
        <f>R193</f>
        <v>20</v>
      </c>
      <c r="T193" s="79">
        <v>18.899999999999999</v>
      </c>
      <c r="U193" s="79">
        <f>T193</f>
        <v>18.899999999999999</v>
      </c>
      <c r="V193" s="79">
        <v>108.7</v>
      </c>
      <c r="W193" s="79">
        <f>V193</f>
        <v>108.7</v>
      </c>
      <c r="X193" s="79">
        <v>42.1</v>
      </c>
      <c r="Y193" s="79">
        <f>X193</f>
        <v>42.1</v>
      </c>
      <c r="Z193" s="79">
        <v>1.1599999999999999</v>
      </c>
      <c r="AA193" s="79">
        <f>Z193</f>
        <v>1.1599999999999999</v>
      </c>
      <c r="AB193" s="79">
        <v>76.5</v>
      </c>
      <c r="AC193" s="79">
        <f>AB193</f>
        <v>76.5</v>
      </c>
      <c r="AD193" s="78">
        <v>302</v>
      </c>
    </row>
    <row r="194" spans="1:30" ht="66" x14ac:dyDescent="0.35">
      <c r="A194" s="80" t="s">
        <v>69</v>
      </c>
      <c r="B194" s="78">
        <v>18</v>
      </c>
      <c r="C194" s="158">
        <f t="shared" ref="C194:C195" si="239">B194</f>
        <v>18</v>
      </c>
      <c r="D194" s="79">
        <v>1.35</v>
      </c>
      <c r="E194" s="79">
        <v>1.35</v>
      </c>
      <c r="F194" s="79">
        <v>0.52</v>
      </c>
      <c r="G194" s="79">
        <v>0.52</v>
      </c>
      <c r="H194" s="79">
        <v>9.25</v>
      </c>
      <c r="I194" s="79">
        <v>9.25</v>
      </c>
      <c r="J194" s="79">
        <v>47.4</v>
      </c>
      <c r="K194" s="79">
        <v>47.4</v>
      </c>
      <c r="L194" s="79">
        <v>0</v>
      </c>
      <c r="M194" s="79">
        <f t="shared" ref="M194:M195" si="240">L194</f>
        <v>0</v>
      </c>
      <c r="N194" s="79">
        <v>0.02</v>
      </c>
      <c r="O194" s="79">
        <f t="shared" ref="O194:O195" si="241">N194</f>
        <v>0.02</v>
      </c>
      <c r="P194" s="79">
        <v>0</v>
      </c>
      <c r="Q194" s="79">
        <f t="shared" ref="Q194:Q195" si="242">P194</f>
        <v>0</v>
      </c>
      <c r="R194" s="79">
        <v>0</v>
      </c>
      <c r="S194" s="79">
        <f t="shared" ref="S194:S195" si="243">R194</f>
        <v>0</v>
      </c>
      <c r="T194" s="79">
        <v>5.94</v>
      </c>
      <c r="U194" s="79">
        <f t="shared" ref="U194:U195" si="244">T194</f>
        <v>5.94</v>
      </c>
      <c r="V194" s="79">
        <v>5.94</v>
      </c>
      <c r="W194" s="79">
        <f t="shared" ref="W194:W195" si="245">V194</f>
        <v>5.94</v>
      </c>
      <c r="X194" s="79">
        <v>10.44</v>
      </c>
      <c r="Y194" s="79">
        <f t="shared" ref="Y194:Y195" si="246">X194</f>
        <v>10.44</v>
      </c>
      <c r="Z194" s="79">
        <v>0.8</v>
      </c>
      <c r="AA194" s="79">
        <f t="shared" ref="AA194:AA195" si="247">Z194</f>
        <v>0.8</v>
      </c>
      <c r="AB194" s="79">
        <v>0</v>
      </c>
      <c r="AC194" s="79">
        <f t="shared" ref="AC194:AC195" si="248">AB194</f>
        <v>0</v>
      </c>
      <c r="AD194" s="78" t="s">
        <v>26</v>
      </c>
    </row>
    <row r="195" spans="1:30" ht="31.9" customHeight="1" x14ac:dyDescent="0.35">
      <c r="A195" s="80" t="s">
        <v>84</v>
      </c>
      <c r="B195" s="78" t="s">
        <v>116</v>
      </c>
      <c r="C195" s="158" t="str">
        <f t="shared" si="239"/>
        <v>200/7</v>
      </c>
      <c r="D195" s="79">
        <v>0.3</v>
      </c>
      <c r="E195" s="79">
        <v>0.3</v>
      </c>
      <c r="F195" s="79">
        <v>0</v>
      </c>
      <c r="G195" s="79">
        <v>0</v>
      </c>
      <c r="H195" s="79">
        <v>15.2</v>
      </c>
      <c r="I195" s="79">
        <v>15.2</v>
      </c>
      <c r="J195" s="79">
        <v>60</v>
      </c>
      <c r="K195" s="79">
        <v>60</v>
      </c>
      <c r="L195" s="79">
        <v>4.0599999999999996</v>
      </c>
      <c r="M195" s="79">
        <f t="shared" si="240"/>
        <v>4.0599999999999996</v>
      </c>
      <c r="N195" s="79">
        <v>0</v>
      </c>
      <c r="O195" s="79">
        <f t="shared" si="241"/>
        <v>0</v>
      </c>
      <c r="P195" s="79">
        <v>0</v>
      </c>
      <c r="Q195" s="79">
        <f t="shared" si="242"/>
        <v>0</v>
      </c>
      <c r="R195" s="79">
        <v>0</v>
      </c>
      <c r="S195" s="79">
        <f t="shared" si="243"/>
        <v>0</v>
      </c>
      <c r="T195" s="79">
        <v>15.16</v>
      </c>
      <c r="U195" s="79">
        <f t="shared" si="244"/>
        <v>15.16</v>
      </c>
      <c r="V195" s="79">
        <v>7.14</v>
      </c>
      <c r="W195" s="79">
        <f t="shared" si="245"/>
        <v>7.14</v>
      </c>
      <c r="X195" s="79">
        <v>5.6</v>
      </c>
      <c r="Y195" s="79">
        <f t="shared" si="246"/>
        <v>5.6</v>
      </c>
      <c r="Z195" s="79">
        <v>0.57999999999999996</v>
      </c>
      <c r="AA195" s="79">
        <f t="shared" si="247"/>
        <v>0.57999999999999996</v>
      </c>
      <c r="AB195" s="79">
        <v>0</v>
      </c>
      <c r="AC195" s="79">
        <f t="shared" si="248"/>
        <v>0</v>
      </c>
      <c r="AD195" s="78">
        <v>686</v>
      </c>
    </row>
    <row r="196" spans="1:30" x14ac:dyDescent="0.35">
      <c r="A196" s="95" t="s">
        <v>27</v>
      </c>
      <c r="B196" s="78"/>
      <c r="C196" s="158"/>
      <c r="D196" s="79">
        <f>SUM(D193:D195)</f>
        <v>5.8500000000000005</v>
      </c>
      <c r="E196" s="79">
        <f t="shared" ref="E196:AC196" si="249">SUM(E193:E195)</f>
        <v>5.8500000000000005</v>
      </c>
      <c r="F196" s="79">
        <f t="shared" si="249"/>
        <v>8.32</v>
      </c>
      <c r="G196" s="79">
        <f t="shared" si="249"/>
        <v>8.32</v>
      </c>
      <c r="H196" s="79">
        <f t="shared" si="249"/>
        <v>44.25</v>
      </c>
      <c r="I196" s="79">
        <f t="shared" si="249"/>
        <v>44.25</v>
      </c>
      <c r="J196" s="79">
        <f t="shared" si="249"/>
        <v>279.89999999999998</v>
      </c>
      <c r="K196" s="79">
        <f t="shared" si="249"/>
        <v>279.89999999999998</v>
      </c>
      <c r="L196" s="79">
        <f t="shared" si="249"/>
        <v>4.0599999999999996</v>
      </c>
      <c r="M196" s="79">
        <f t="shared" si="249"/>
        <v>4.0599999999999996</v>
      </c>
      <c r="N196" s="79">
        <f t="shared" si="249"/>
        <v>0.13</v>
      </c>
      <c r="O196" s="79">
        <f t="shared" si="249"/>
        <v>0.13</v>
      </c>
      <c r="P196" s="79">
        <f t="shared" si="249"/>
        <v>0.03</v>
      </c>
      <c r="Q196" s="79">
        <f t="shared" si="249"/>
        <v>0.03</v>
      </c>
      <c r="R196" s="79">
        <f t="shared" si="249"/>
        <v>20</v>
      </c>
      <c r="S196" s="79">
        <f t="shared" si="249"/>
        <v>20</v>
      </c>
      <c r="T196" s="79">
        <f t="shared" si="249"/>
        <v>40</v>
      </c>
      <c r="U196" s="79">
        <f t="shared" si="249"/>
        <v>40</v>
      </c>
      <c r="V196" s="79">
        <f t="shared" si="249"/>
        <v>121.78</v>
      </c>
      <c r="W196" s="79">
        <f t="shared" si="249"/>
        <v>121.78</v>
      </c>
      <c r="X196" s="79">
        <f t="shared" si="249"/>
        <v>58.14</v>
      </c>
      <c r="Y196" s="79">
        <f t="shared" si="249"/>
        <v>58.14</v>
      </c>
      <c r="Z196" s="79">
        <f t="shared" si="249"/>
        <v>2.54</v>
      </c>
      <c r="AA196" s="79">
        <f t="shared" si="249"/>
        <v>2.54</v>
      </c>
      <c r="AB196" s="79">
        <f t="shared" si="249"/>
        <v>76.5</v>
      </c>
      <c r="AC196" s="79">
        <f t="shared" si="249"/>
        <v>76.5</v>
      </c>
      <c r="AD196" s="15"/>
    </row>
    <row r="197" spans="1:30" x14ac:dyDescent="0.35">
      <c r="A197" s="8"/>
      <c r="B197" s="9"/>
      <c r="C197" s="151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94"/>
    </row>
    <row r="198" spans="1:30" x14ac:dyDescent="0.45">
      <c r="A198" s="6" t="s">
        <v>33</v>
      </c>
      <c r="B198" s="2"/>
      <c r="C198" s="146"/>
      <c r="D198" s="3"/>
      <c r="E198" s="3"/>
      <c r="F198" s="3"/>
      <c r="G198" s="3"/>
      <c r="H198" s="3"/>
      <c r="I198" s="3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192"/>
    </row>
    <row r="199" spans="1:30" ht="33" customHeight="1" x14ac:dyDescent="0.35">
      <c r="A199" s="249" t="s">
        <v>2</v>
      </c>
      <c r="B199" s="249" t="s">
        <v>3</v>
      </c>
      <c r="C199" s="249"/>
      <c r="D199" s="251" t="s">
        <v>4</v>
      </c>
      <c r="E199" s="251"/>
      <c r="F199" s="251" t="s">
        <v>5</v>
      </c>
      <c r="G199" s="251"/>
      <c r="H199" s="252" t="s">
        <v>6</v>
      </c>
      <c r="I199" s="253"/>
      <c r="J199" s="251" t="s">
        <v>7</v>
      </c>
      <c r="K199" s="251"/>
      <c r="L199" s="254" t="s">
        <v>8</v>
      </c>
      <c r="M199" s="254"/>
      <c r="N199" s="254"/>
      <c r="O199" s="254"/>
      <c r="P199" s="254"/>
      <c r="Q199" s="254"/>
      <c r="R199" s="254"/>
      <c r="S199" s="254"/>
      <c r="T199" s="254" t="s">
        <v>9</v>
      </c>
      <c r="U199" s="254"/>
      <c r="V199" s="254"/>
      <c r="W199" s="254"/>
      <c r="X199" s="254"/>
      <c r="Y199" s="254"/>
      <c r="Z199" s="254"/>
      <c r="AA199" s="254"/>
      <c r="AB199" s="254"/>
      <c r="AC199" s="254"/>
      <c r="AD199" s="231" t="s">
        <v>10</v>
      </c>
    </row>
    <row r="200" spans="1:30" ht="33" customHeight="1" x14ac:dyDescent="0.35">
      <c r="A200" s="249"/>
      <c r="B200" s="249" t="s">
        <v>164</v>
      </c>
      <c r="C200" s="228" t="s">
        <v>11</v>
      </c>
      <c r="D200" s="249" t="s">
        <v>164</v>
      </c>
      <c r="E200" s="249" t="s">
        <v>11</v>
      </c>
      <c r="F200" s="249" t="s">
        <v>164</v>
      </c>
      <c r="G200" s="249" t="s">
        <v>11</v>
      </c>
      <c r="H200" s="249" t="s">
        <v>164</v>
      </c>
      <c r="I200" s="249" t="s">
        <v>11</v>
      </c>
      <c r="J200" s="249" t="s">
        <v>164</v>
      </c>
      <c r="K200" s="249" t="s">
        <v>11</v>
      </c>
      <c r="L200" s="254" t="s">
        <v>12</v>
      </c>
      <c r="M200" s="254"/>
      <c r="N200" s="254" t="s">
        <v>13</v>
      </c>
      <c r="O200" s="254"/>
      <c r="P200" s="249" t="s">
        <v>14</v>
      </c>
      <c r="Q200" s="249"/>
      <c r="R200" s="249" t="s">
        <v>15</v>
      </c>
      <c r="S200" s="249"/>
      <c r="T200" s="249" t="s">
        <v>16</v>
      </c>
      <c r="U200" s="249"/>
      <c r="V200" s="249" t="s">
        <v>17</v>
      </c>
      <c r="W200" s="249"/>
      <c r="X200" s="249" t="s">
        <v>18</v>
      </c>
      <c r="Y200" s="249"/>
      <c r="Z200" s="249" t="s">
        <v>19</v>
      </c>
      <c r="AA200" s="249"/>
      <c r="AB200" s="249" t="s">
        <v>20</v>
      </c>
      <c r="AC200" s="249"/>
      <c r="AD200" s="231"/>
    </row>
    <row r="201" spans="1:30" ht="129.75" customHeight="1" x14ac:dyDescent="0.35">
      <c r="A201" s="249"/>
      <c r="B201" s="249"/>
      <c r="C201" s="228"/>
      <c r="D201" s="249"/>
      <c r="E201" s="249"/>
      <c r="F201" s="249"/>
      <c r="G201" s="249"/>
      <c r="H201" s="249"/>
      <c r="I201" s="249"/>
      <c r="J201" s="249"/>
      <c r="K201" s="249"/>
      <c r="L201" s="93" t="s">
        <v>164</v>
      </c>
      <c r="M201" s="93" t="s">
        <v>11</v>
      </c>
      <c r="N201" s="93" t="s">
        <v>164</v>
      </c>
      <c r="O201" s="93" t="s">
        <v>11</v>
      </c>
      <c r="P201" s="93" t="s">
        <v>164</v>
      </c>
      <c r="Q201" s="93" t="s">
        <v>11</v>
      </c>
      <c r="R201" s="93" t="s">
        <v>164</v>
      </c>
      <c r="S201" s="93" t="s">
        <v>11</v>
      </c>
      <c r="T201" s="93" t="s">
        <v>164</v>
      </c>
      <c r="U201" s="93" t="s">
        <v>11</v>
      </c>
      <c r="V201" s="93" t="s">
        <v>164</v>
      </c>
      <c r="W201" s="93" t="s">
        <v>11</v>
      </c>
      <c r="X201" s="93" t="s">
        <v>164</v>
      </c>
      <c r="Y201" s="93" t="s">
        <v>11</v>
      </c>
      <c r="Z201" s="93" t="s">
        <v>164</v>
      </c>
      <c r="AA201" s="93" t="s">
        <v>11</v>
      </c>
      <c r="AB201" s="93" t="s">
        <v>164</v>
      </c>
      <c r="AC201" s="93" t="s">
        <v>11</v>
      </c>
      <c r="AD201" s="231"/>
    </row>
    <row r="202" spans="1:30" x14ac:dyDescent="0.35">
      <c r="A202" s="13" t="s">
        <v>122</v>
      </c>
      <c r="B202" s="78">
        <v>30</v>
      </c>
      <c r="C202" s="158">
        <v>30</v>
      </c>
      <c r="D202" s="79">
        <v>0.2</v>
      </c>
      <c r="E202" s="79">
        <v>0.2</v>
      </c>
      <c r="F202" s="79">
        <v>0.03</v>
      </c>
      <c r="G202" s="79">
        <v>0.03</v>
      </c>
      <c r="H202" s="79">
        <v>1.08</v>
      </c>
      <c r="I202" s="79">
        <v>1.08</v>
      </c>
      <c r="J202" s="79">
        <v>4.5</v>
      </c>
      <c r="K202" s="79">
        <v>4.5</v>
      </c>
      <c r="L202" s="79">
        <v>0.84</v>
      </c>
      <c r="M202" s="79">
        <v>0.84</v>
      </c>
      <c r="N202" s="79">
        <v>0</v>
      </c>
      <c r="O202" s="79">
        <v>0</v>
      </c>
      <c r="P202" s="79">
        <v>0</v>
      </c>
      <c r="Q202" s="79">
        <v>0</v>
      </c>
      <c r="R202" s="79">
        <v>1.5</v>
      </c>
      <c r="S202" s="79">
        <v>1.5</v>
      </c>
      <c r="T202" s="79">
        <v>4.8</v>
      </c>
      <c r="U202" s="79">
        <v>4.8</v>
      </c>
      <c r="V202" s="79">
        <v>7.2</v>
      </c>
      <c r="W202" s="79">
        <v>7.2</v>
      </c>
      <c r="X202" s="79">
        <v>3.9</v>
      </c>
      <c r="Y202" s="79">
        <v>3.9</v>
      </c>
      <c r="Z202" s="79">
        <v>0.09</v>
      </c>
      <c r="AA202" s="79">
        <v>0.09</v>
      </c>
      <c r="AB202" s="79">
        <v>44.1</v>
      </c>
      <c r="AC202" s="79">
        <v>44.1</v>
      </c>
      <c r="AD202" s="78"/>
    </row>
    <row r="203" spans="1:30" ht="66" x14ac:dyDescent="0.35">
      <c r="A203" s="13" t="s">
        <v>178</v>
      </c>
      <c r="B203" s="78" t="s">
        <v>21</v>
      </c>
      <c r="C203" s="158" t="s">
        <v>167</v>
      </c>
      <c r="D203" s="79">
        <v>1.44</v>
      </c>
      <c r="E203" s="79">
        <v>1.8</v>
      </c>
      <c r="F203" s="79">
        <v>4.16</v>
      </c>
      <c r="G203" s="79">
        <v>5.2</v>
      </c>
      <c r="H203" s="79">
        <v>13.2</v>
      </c>
      <c r="I203" s="79">
        <v>16.5</v>
      </c>
      <c r="J203" s="79">
        <v>98</v>
      </c>
      <c r="K203" s="79">
        <v>122</v>
      </c>
      <c r="L203" s="79">
        <v>24.76</v>
      </c>
      <c r="M203" s="79">
        <f>L203/200*250</f>
        <v>30.950000000000003</v>
      </c>
      <c r="N203" s="79">
        <v>0.02</v>
      </c>
      <c r="O203" s="79">
        <f>N203/200*250</f>
        <v>2.5000000000000001E-2</v>
      </c>
      <c r="P203" s="79">
        <v>0</v>
      </c>
      <c r="Q203" s="79">
        <f>P203/200*250</f>
        <v>0</v>
      </c>
      <c r="R203" s="79">
        <v>1.68</v>
      </c>
      <c r="S203" s="79">
        <f>R203/200*250</f>
        <v>2.1</v>
      </c>
      <c r="T203" s="79">
        <v>26.08</v>
      </c>
      <c r="U203" s="79">
        <f>T203/200*250</f>
        <v>32.599999999999994</v>
      </c>
      <c r="V203" s="79">
        <v>242.78</v>
      </c>
      <c r="W203" s="79">
        <f>V203/200*250</f>
        <v>303.47500000000002</v>
      </c>
      <c r="X203" s="79">
        <v>16.8</v>
      </c>
      <c r="Y203" s="79">
        <f>X203/200*250</f>
        <v>21</v>
      </c>
      <c r="Z203" s="79">
        <v>0.57999999999999996</v>
      </c>
      <c r="AA203" s="79">
        <f>Z203/200*250</f>
        <v>0.72499999999999998</v>
      </c>
      <c r="AB203" s="79">
        <v>0</v>
      </c>
      <c r="AC203" s="79">
        <f>AB203/200*250</f>
        <v>0</v>
      </c>
      <c r="AD203" s="78">
        <v>139</v>
      </c>
    </row>
    <row r="204" spans="1:30" x14ac:dyDescent="0.35">
      <c r="A204" s="80" t="s">
        <v>129</v>
      </c>
      <c r="B204" s="78">
        <v>200</v>
      </c>
      <c r="C204" s="158">
        <v>200</v>
      </c>
      <c r="D204" s="79">
        <v>17.8</v>
      </c>
      <c r="E204" s="79">
        <v>17.8</v>
      </c>
      <c r="F204" s="79">
        <v>9.8000000000000007</v>
      </c>
      <c r="G204" s="79">
        <v>9.8000000000000007</v>
      </c>
      <c r="H204" s="79">
        <v>21.6</v>
      </c>
      <c r="I204" s="79">
        <v>21.6</v>
      </c>
      <c r="J204" s="79">
        <v>250</v>
      </c>
      <c r="K204" s="79">
        <v>250</v>
      </c>
      <c r="L204" s="79">
        <v>8.5399999999999991</v>
      </c>
      <c r="M204" s="79">
        <f>L204</f>
        <v>8.5399999999999991</v>
      </c>
      <c r="N204" s="79">
        <v>0.2</v>
      </c>
      <c r="O204" s="79">
        <f>N204</f>
        <v>0.2</v>
      </c>
      <c r="P204" s="79">
        <v>0.3</v>
      </c>
      <c r="Q204" s="79">
        <f>P204</f>
        <v>0.3</v>
      </c>
      <c r="R204" s="79">
        <v>18.829999999999998</v>
      </c>
      <c r="S204" s="79">
        <f>R204</f>
        <v>18.829999999999998</v>
      </c>
      <c r="T204" s="79">
        <v>28.23</v>
      </c>
      <c r="U204" s="79">
        <f>T204</f>
        <v>28.23</v>
      </c>
      <c r="V204" s="79">
        <v>304.47000000000003</v>
      </c>
      <c r="W204" s="79">
        <f>V204</f>
        <v>304.47000000000003</v>
      </c>
      <c r="X204" s="79">
        <v>59.06</v>
      </c>
      <c r="Y204" s="79">
        <f>X204</f>
        <v>59.06</v>
      </c>
      <c r="Z204" s="79">
        <v>3.6</v>
      </c>
      <c r="AA204" s="79">
        <f>Z204</f>
        <v>3.6</v>
      </c>
      <c r="AB204" s="79">
        <v>1088.3599999999999</v>
      </c>
      <c r="AC204" s="79">
        <f>AB204</f>
        <v>1088.3599999999999</v>
      </c>
      <c r="AD204" s="78">
        <v>436</v>
      </c>
    </row>
    <row r="205" spans="1:30" x14ac:dyDescent="0.35">
      <c r="A205" s="80" t="s">
        <v>23</v>
      </c>
      <c r="B205" s="78">
        <v>200</v>
      </c>
      <c r="C205" s="158">
        <f t="shared" ref="C205" si="250">B205</f>
        <v>200</v>
      </c>
      <c r="D205" s="79">
        <v>0.2</v>
      </c>
      <c r="E205" s="79">
        <v>0.2</v>
      </c>
      <c r="F205" s="79">
        <v>0</v>
      </c>
      <c r="G205" s="79">
        <v>0</v>
      </c>
      <c r="H205" s="79">
        <v>15</v>
      </c>
      <c r="I205" s="79">
        <v>15</v>
      </c>
      <c r="J205" s="79">
        <v>58</v>
      </c>
      <c r="K205" s="79">
        <v>58</v>
      </c>
      <c r="L205" s="79">
        <v>0.02</v>
      </c>
      <c r="M205" s="79">
        <v>0.02</v>
      </c>
      <c r="N205" s="79">
        <v>0</v>
      </c>
      <c r="O205" s="79">
        <v>0</v>
      </c>
      <c r="P205" s="79">
        <v>0</v>
      </c>
      <c r="Q205" s="79">
        <v>0</v>
      </c>
      <c r="R205" s="79">
        <v>0</v>
      </c>
      <c r="S205" s="79">
        <v>0</v>
      </c>
      <c r="T205" s="79">
        <v>1.29</v>
      </c>
      <c r="U205" s="79">
        <v>1.29</v>
      </c>
      <c r="V205" s="79">
        <v>1.6</v>
      </c>
      <c r="W205" s="79">
        <v>1.6</v>
      </c>
      <c r="X205" s="79">
        <v>0.88</v>
      </c>
      <c r="Y205" s="79">
        <v>0.88</v>
      </c>
      <c r="Z205" s="79">
        <v>0.21</v>
      </c>
      <c r="AA205" s="79">
        <v>0.21</v>
      </c>
      <c r="AB205" s="79">
        <v>8.7100000000000009</v>
      </c>
      <c r="AC205" s="79">
        <v>8.7100000000000009</v>
      </c>
      <c r="AD205" s="78">
        <v>685</v>
      </c>
    </row>
    <row r="206" spans="1:30" ht="66" customHeight="1" x14ac:dyDescent="0.35">
      <c r="A206" s="80" t="s">
        <v>25</v>
      </c>
      <c r="B206" s="78">
        <v>32.5</v>
      </c>
      <c r="C206" s="78">
        <v>32.5</v>
      </c>
      <c r="D206" s="79">
        <v>2.5024999999999999</v>
      </c>
      <c r="E206" s="79">
        <v>2.5024999999999999</v>
      </c>
      <c r="F206" s="79">
        <v>0.45500000000000002</v>
      </c>
      <c r="G206" s="79">
        <v>0.45500000000000002</v>
      </c>
      <c r="H206" s="79">
        <v>12.2525</v>
      </c>
      <c r="I206" s="79">
        <v>12.2525</v>
      </c>
      <c r="J206" s="79">
        <v>65</v>
      </c>
      <c r="K206" s="79">
        <v>65</v>
      </c>
      <c r="L206" s="79">
        <v>0</v>
      </c>
      <c r="M206" s="79">
        <v>0</v>
      </c>
      <c r="N206" s="79">
        <v>0.03</v>
      </c>
      <c r="O206" s="79">
        <v>0.03</v>
      </c>
      <c r="P206" s="79">
        <v>0</v>
      </c>
      <c r="Q206" s="79">
        <v>0</v>
      </c>
      <c r="R206" s="79">
        <v>0</v>
      </c>
      <c r="S206" s="79">
        <v>0</v>
      </c>
      <c r="T206" s="79">
        <v>11.62</v>
      </c>
      <c r="U206" s="79">
        <v>11.62</v>
      </c>
      <c r="V206" s="79">
        <v>22.86</v>
      </c>
      <c r="W206" s="79">
        <v>22.86</v>
      </c>
      <c r="X206" s="79">
        <v>20.420000000000002</v>
      </c>
      <c r="Y206" s="79">
        <v>20.420000000000002</v>
      </c>
      <c r="Z206" s="79">
        <v>1.58</v>
      </c>
      <c r="AA206" s="79">
        <v>1.58</v>
      </c>
      <c r="AB206" s="79">
        <v>0</v>
      </c>
      <c r="AC206" s="79">
        <v>0</v>
      </c>
      <c r="AD206" s="78" t="s">
        <v>26</v>
      </c>
    </row>
    <row r="207" spans="1:30" ht="66" x14ac:dyDescent="0.35">
      <c r="A207" s="80" t="s">
        <v>69</v>
      </c>
      <c r="B207" s="78">
        <v>18</v>
      </c>
      <c r="C207" s="158">
        <f t="shared" ref="C207" si="251">B207</f>
        <v>18</v>
      </c>
      <c r="D207" s="79">
        <v>1.35</v>
      </c>
      <c r="E207" s="79">
        <v>1.35</v>
      </c>
      <c r="F207" s="79">
        <v>0.52</v>
      </c>
      <c r="G207" s="79">
        <v>0.52</v>
      </c>
      <c r="H207" s="79">
        <v>9.25</v>
      </c>
      <c r="I207" s="79">
        <v>9.25</v>
      </c>
      <c r="J207" s="79">
        <v>47.4</v>
      </c>
      <c r="K207" s="79">
        <v>47.4</v>
      </c>
      <c r="L207" s="79">
        <v>0</v>
      </c>
      <c r="M207" s="79">
        <f t="shared" ref="M207" si="252">L207</f>
        <v>0</v>
      </c>
      <c r="N207" s="79">
        <v>0.02</v>
      </c>
      <c r="O207" s="79">
        <f t="shared" ref="O207" si="253">N207</f>
        <v>0.02</v>
      </c>
      <c r="P207" s="79">
        <v>0</v>
      </c>
      <c r="Q207" s="79">
        <f t="shared" ref="Q207" si="254">P207</f>
        <v>0</v>
      </c>
      <c r="R207" s="79">
        <v>0</v>
      </c>
      <c r="S207" s="79">
        <f t="shared" ref="S207" si="255">R207</f>
        <v>0</v>
      </c>
      <c r="T207" s="79">
        <v>5.94</v>
      </c>
      <c r="U207" s="79">
        <f t="shared" ref="U207" si="256">T207</f>
        <v>5.94</v>
      </c>
      <c r="V207" s="79">
        <v>5.94</v>
      </c>
      <c r="W207" s="79">
        <f t="shared" ref="W207" si="257">V207</f>
        <v>5.94</v>
      </c>
      <c r="X207" s="79">
        <v>10.44</v>
      </c>
      <c r="Y207" s="79">
        <f t="shared" ref="Y207" si="258">X207</f>
        <v>10.44</v>
      </c>
      <c r="Z207" s="79">
        <v>0.8</v>
      </c>
      <c r="AA207" s="79">
        <f t="shared" ref="AA207" si="259">Z207</f>
        <v>0.8</v>
      </c>
      <c r="AB207" s="79">
        <v>0</v>
      </c>
      <c r="AC207" s="79">
        <f t="shared" ref="AC207" si="260">AB207</f>
        <v>0</v>
      </c>
      <c r="AD207" s="78" t="s">
        <v>26</v>
      </c>
    </row>
    <row r="208" spans="1:30" ht="33" customHeight="1" x14ac:dyDescent="0.35">
      <c r="A208" s="95" t="s">
        <v>27</v>
      </c>
      <c r="B208" s="78"/>
      <c r="C208" s="158"/>
      <c r="D208" s="79">
        <f>SUM(D202:D207)</f>
        <v>23.492500000000003</v>
      </c>
      <c r="E208" s="79">
        <f t="shared" ref="E208:AC208" si="261">SUM(E202:E207)</f>
        <v>23.852500000000003</v>
      </c>
      <c r="F208" s="79">
        <f t="shared" si="261"/>
        <v>14.965000000000002</v>
      </c>
      <c r="G208" s="79">
        <f t="shared" si="261"/>
        <v>16.005000000000003</v>
      </c>
      <c r="H208" s="79">
        <f t="shared" si="261"/>
        <v>72.382499999999993</v>
      </c>
      <c r="I208" s="79">
        <f t="shared" si="261"/>
        <v>75.682500000000005</v>
      </c>
      <c r="J208" s="79">
        <f t="shared" si="261"/>
        <v>522.9</v>
      </c>
      <c r="K208" s="79">
        <f t="shared" si="261"/>
        <v>546.9</v>
      </c>
      <c r="L208" s="79">
        <f t="shared" si="261"/>
        <v>34.160000000000004</v>
      </c>
      <c r="M208" s="79">
        <f t="shared" si="261"/>
        <v>40.35</v>
      </c>
      <c r="N208" s="79">
        <f t="shared" si="261"/>
        <v>0.27</v>
      </c>
      <c r="O208" s="79">
        <f t="shared" si="261"/>
        <v>0.27500000000000002</v>
      </c>
      <c r="P208" s="79">
        <f t="shared" si="261"/>
        <v>0.3</v>
      </c>
      <c r="Q208" s="79">
        <f t="shared" si="261"/>
        <v>0.3</v>
      </c>
      <c r="R208" s="79">
        <f t="shared" si="261"/>
        <v>22.009999999999998</v>
      </c>
      <c r="S208" s="79">
        <f t="shared" si="261"/>
        <v>22.43</v>
      </c>
      <c r="T208" s="79">
        <f t="shared" si="261"/>
        <v>77.959999999999994</v>
      </c>
      <c r="U208" s="79">
        <f t="shared" si="261"/>
        <v>84.48</v>
      </c>
      <c r="V208" s="79">
        <f t="shared" si="261"/>
        <v>584.85000000000014</v>
      </c>
      <c r="W208" s="79">
        <f t="shared" si="261"/>
        <v>645.54500000000007</v>
      </c>
      <c r="X208" s="79">
        <f t="shared" si="261"/>
        <v>111.5</v>
      </c>
      <c r="Y208" s="79">
        <f t="shared" si="261"/>
        <v>115.7</v>
      </c>
      <c r="Z208" s="79">
        <f t="shared" si="261"/>
        <v>6.8599999999999994</v>
      </c>
      <c r="AA208" s="79">
        <f t="shared" si="261"/>
        <v>7.0049999999999999</v>
      </c>
      <c r="AB208" s="79">
        <f t="shared" si="261"/>
        <v>1141.1699999999998</v>
      </c>
      <c r="AC208" s="79">
        <f t="shared" si="261"/>
        <v>1141.1699999999998</v>
      </c>
      <c r="AD208" s="15"/>
    </row>
    <row r="209" spans="1:30" x14ac:dyDescent="0.35">
      <c r="A209" s="95" t="s">
        <v>93</v>
      </c>
      <c r="B209" s="78"/>
      <c r="C209" s="158"/>
      <c r="D209" s="79">
        <f t="shared" ref="D209:AC209" si="262">D208+D196</f>
        <v>29.342500000000005</v>
      </c>
      <c r="E209" s="79">
        <f t="shared" si="262"/>
        <v>29.702500000000004</v>
      </c>
      <c r="F209" s="79">
        <f t="shared" si="262"/>
        <v>23.285000000000004</v>
      </c>
      <c r="G209" s="79">
        <f t="shared" si="262"/>
        <v>24.325000000000003</v>
      </c>
      <c r="H209" s="79">
        <f t="shared" si="262"/>
        <v>116.63249999999999</v>
      </c>
      <c r="I209" s="79">
        <f t="shared" si="262"/>
        <v>119.9325</v>
      </c>
      <c r="J209" s="79">
        <f t="shared" si="262"/>
        <v>802.8</v>
      </c>
      <c r="K209" s="79">
        <f t="shared" si="262"/>
        <v>826.8</v>
      </c>
      <c r="L209" s="79">
        <f t="shared" si="262"/>
        <v>38.220000000000006</v>
      </c>
      <c r="M209" s="79">
        <f t="shared" si="262"/>
        <v>44.410000000000004</v>
      </c>
      <c r="N209" s="79">
        <f t="shared" si="262"/>
        <v>0.4</v>
      </c>
      <c r="O209" s="79">
        <f t="shared" si="262"/>
        <v>0.40500000000000003</v>
      </c>
      <c r="P209" s="79">
        <f t="shared" si="262"/>
        <v>0.32999999999999996</v>
      </c>
      <c r="Q209" s="79">
        <f t="shared" si="262"/>
        <v>0.32999999999999996</v>
      </c>
      <c r="R209" s="79">
        <f t="shared" si="262"/>
        <v>42.01</v>
      </c>
      <c r="S209" s="79">
        <f t="shared" si="262"/>
        <v>42.43</v>
      </c>
      <c r="T209" s="79">
        <f t="shared" si="262"/>
        <v>117.96</v>
      </c>
      <c r="U209" s="79">
        <f t="shared" si="262"/>
        <v>124.48</v>
      </c>
      <c r="V209" s="79">
        <f t="shared" si="262"/>
        <v>706.63000000000011</v>
      </c>
      <c r="W209" s="79">
        <f t="shared" si="262"/>
        <v>767.32500000000005</v>
      </c>
      <c r="X209" s="79">
        <f t="shared" si="262"/>
        <v>169.64</v>
      </c>
      <c r="Y209" s="79">
        <f t="shared" si="262"/>
        <v>173.84</v>
      </c>
      <c r="Z209" s="79">
        <f t="shared" si="262"/>
        <v>9.3999999999999986</v>
      </c>
      <c r="AA209" s="79">
        <f t="shared" si="262"/>
        <v>9.5449999999999999</v>
      </c>
      <c r="AB209" s="79">
        <f t="shared" si="262"/>
        <v>1217.6699999999998</v>
      </c>
      <c r="AC209" s="79">
        <f t="shared" si="262"/>
        <v>1217.6699999999998</v>
      </c>
      <c r="AD209" s="15"/>
    </row>
    <row r="210" spans="1:30" x14ac:dyDescent="0.45">
      <c r="A210" s="6" t="s">
        <v>48</v>
      </c>
      <c r="B210" s="2"/>
      <c r="C210" s="146"/>
      <c r="D210" s="3"/>
      <c r="E210" s="3"/>
      <c r="F210" s="3"/>
      <c r="G210" s="3"/>
      <c r="H210" s="3"/>
      <c r="I210" s="3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193"/>
    </row>
    <row r="211" spans="1:30" x14ac:dyDescent="0.45">
      <c r="A211" s="6" t="s">
        <v>67</v>
      </c>
      <c r="B211" s="16"/>
      <c r="C211" s="162"/>
      <c r="D211" s="3"/>
      <c r="E211" s="3"/>
      <c r="F211" s="3"/>
      <c r="G211" s="3"/>
      <c r="H211" s="3"/>
      <c r="I211" s="3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193"/>
    </row>
    <row r="212" spans="1:30" ht="33" customHeight="1" x14ac:dyDescent="0.35">
      <c r="A212" s="249" t="s">
        <v>2</v>
      </c>
      <c r="B212" s="249" t="s">
        <v>3</v>
      </c>
      <c r="C212" s="249"/>
      <c r="D212" s="251" t="s">
        <v>4</v>
      </c>
      <c r="E212" s="251"/>
      <c r="F212" s="251" t="s">
        <v>5</v>
      </c>
      <c r="G212" s="251"/>
      <c r="H212" s="252" t="s">
        <v>6</v>
      </c>
      <c r="I212" s="253"/>
      <c r="J212" s="251" t="s">
        <v>7</v>
      </c>
      <c r="K212" s="251"/>
      <c r="L212" s="254" t="s">
        <v>8</v>
      </c>
      <c r="M212" s="254"/>
      <c r="N212" s="254"/>
      <c r="O212" s="254"/>
      <c r="P212" s="254"/>
      <c r="Q212" s="254"/>
      <c r="R212" s="254"/>
      <c r="S212" s="254"/>
      <c r="T212" s="254" t="s">
        <v>9</v>
      </c>
      <c r="U212" s="254"/>
      <c r="V212" s="254"/>
      <c r="W212" s="254"/>
      <c r="X212" s="254"/>
      <c r="Y212" s="254"/>
      <c r="Z212" s="254"/>
      <c r="AA212" s="254"/>
      <c r="AB212" s="254"/>
      <c r="AC212" s="254"/>
      <c r="AD212" s="231" t="s">
        <v>10</v>
      </c>
    </row>
    <row r="213" spans="1:30" ht="33" customHeight="1" x14ac:dyDescent="0.35">
      <c r="A213" s="249"/>
      <c r="B213" s="249" t="s">
        <v>164</v>
      </c>
      <c r="C213" s="228" t="s">
        <v>11</v>
      </c>
      <c r="D213" s="249" t="s">
        <v>164</v>
      </c>
      <c r="E213" s="249" t="s">
        <v>11</v>
      </c>
      <c r="F213" s="249" t="s">
        <v>164</v>
      </c>
      <c r="G213" s="249" t="s">
        <v>11</v>
      </c>
      <c r="H213" s="249" t="s">
        <v>164</v>
      </c>
      <c r="I213" s="249" t="s">
        <v>11</v>
      </c>
      <c r="J213" s="249" t="s">
        <v>164</v>
      </c>
      <c r="K213" s="249" t="s">
        <v>11</v>
      </c>
      <c r="L213" s="254" t="s">
        <v>12</v>
      </c>
      <c r="M213" s="254"/>
      <c r="N213" s="254" t="s">
        <v>13</v>
      </c>
      <c r="O213" s="254"/>
      <c r="P213" s="249" t="s">
        <v>14</v>
      </c>
      <c r="Q213" s="249"/>
      <c r="R213" s="249" t="s">
        <v>15</v>
      </c>
      <c r="S213" s="249"/>
      <c r="T213" s="249" t="s">
        <v>16</v>
      </c>
      <c r="U213" s="249"/>
      <c r="V213" s="249" t="s">
        <v>17</v>
      </c>
      <c r="W213" s="249"/>
      <c r="X213" s="249" t="s">
        <v>18</v>
      </c>
      <c r="Y213" s="249"/>
      <c r="Z213" s="249" t="s">
        <v>19</v>
      </c>
      <c r="AA213" s="249"/>
      <c r="AB213" s="249" t="s">
        <v>20</v>
      </c>
      <c r="AC213" s="249"/>
      <c r="AD213" s="231"/>
    </row>
    <row r="214" spans="1:30" ht="89.25" customHeight="1" x14ac:dyDescent="0.35">
      <c r="A214" s="249"/>
      <c r="B214" s="249"/>
      <c r="C214" s="228"/>
      <c r="D214" s="249"/>
      <c r="E214" s="249"/>
      <c r="F214" s="249"/>
      <c r="G214" s="249"/>
      <c r="H214" s="249"/>
      <c r="I214" s="249"/>
      <c r="J214" s="249"/>
      <c r="K214" s="249"/>
      <c r="L214" s="93" t="s">
        <v>164</v>
      </c>
      <c r="M214" s="93" t="s">
        <v>11</v>
      </c>
      <c r="N214" s="93" t="s">
        <v>164</v>
      </c>
      <c r="O214" s="93" t="s">
        <v>11</v>
      </c>
      <c r="P214" s="93" t="s">
        <v>164</v>
      </c>
      <c r="Q214" s="93" t="s">
        <v>11</v>
      </c>
      <c r="R214" s="93" t="s">
        <v>164</v>
      </c>
      <c r="S214" s="93" t="s">
        <v>11</v>
      </c>
      <c r="T214" s="93" t="s">
        <v>164</v>
      </c>
      <c r="U214" s="93" t="s">
        <v>11</v>
      </c>
      <c r="V214" s="93" t="s">
        <v>164</v>
      </c>
      <c r="W214" s="93" t="s">
        <v>11</v>
      </c>
      <c r="X214" s="93" t="s">
        <v>164</v>
      </c>
      <c r="Y214" s="93" t="s">
        <v>11</v>
      </c>
      <c r="Z214" s="93" t="s">
        <v>164</v>
      </c>
      <c r="AA214" s="93" t="s">
        <v>11</v>
      </c>
      <c r="AB214" s="93" t="s">
        <v>164</v>
      </c>
      <c r="AC214" s="93" t="s">
        <v>11</v>
      </c>
      <c r="AD214" s="231"/>
    </row>
    <row r="215" spans="1:30" ht="66" x14ac:dyDescent="0.35">
      <c r="A215" s="80" t="s">
        <v>179</v>
      </c>
      <c r="B215" s="82" t="s">
        <v>95</v>
      </c>
      <c r="C215" s="82" t="s">
        <v>95</v>
      </c>
      <c r="D215" s="79">
        <v>3.72</v>
      </c>
      <c r="E215" s="79">
        <v>3.72</v>
      </c>
      <c r="F215" s="79">
        <v>6.36</v>
      </c>
      <c r="G215" s="79">
        <v>6.36</v>
      </c>
      <c r="H215" s="79">
        <v>23.56</v>
      </c>
      <c r="I215" s="79">
        <v>23.56</v>
      </c>
      <c r="J215" s="79">
        <v>172.05</v>
      </c>
      <c r="K215" s="79">
        <v>172.05</v>
      </c>
      <c r="L215" s="79">
        <v>0</v>
      </c>
      <c r="M215" s="79">
        <f>L215</f>
        <v>0</v>
      </c>
      <c r="N215" s="79">
        <v>0.03</v>
      </c>
      <c r="O215" s="79">
        <f>N215</f>
        <v>0.03</v>
      </c>
      <c r="P215" s="79">
        <v>0.02</v>
      </c>
      <c r="Q215" s="79">
        <f>P215</f>
        <v>0.02</v>
      </c>
      <c r="R215" s="79">
        <v>20</v>
      </c>
      <c r="S215" s="79">
        <f>R215</f>
        <v>20</v>
      </c>
      <c r="T215" s="79">
        <v>8.4</v>
      </c>
      <c r="U215" s="79">
        <f>T215</f>
        <v>8.4</v>
      </c>
      <c r="V215" s="79">
        <v>29.4</v>
      </c>
      <c r="W215" s="79">
        <f>V215</f>
        <v>29.4</v>
      </c>
      <c r="X215" s="79">
        <v>5.9</v>
      </c>
      <c r="Y215" s="79">
        <f>X215</f>
        <v>5.9</v>
      </c>
      <c r="Z215" s="79">
        <v>0.34</v>
      </c>
      <c r="AA215" s="79">
        <f>Z215</f>
        <v>0.34</v>
      </c>
      <c r="AB215" s="79">
        <v>43.9</v>
      </c>
      <c r="AC215" s="79">
        <f>AB215</f>
        <v>43.9</v>
      </c>
      <c r="AD215" s="78">
        <v>302</v>
      </c>
    </row>
    <row r="216" spans="1:30" ht="66" x14ac:dyDescent="0.35">
      <c r="A216" s="80" t="s">
        <v>69</v>
      </c>
      <c r="B216" s="78">
        <v>18</v>
      </c>
      <c r="C216" s="158">
        <f t="shared" ref="C216:C217" si="263">B216</f>
        <v>18</v>
      </c>
      <c r="D216" s="79">
        <v>1.35</v>
      </c>
      <c r="E216" s="79">
        <v>1.35</v>
      </c>
      <c r="F216" s="79">
        <v>0.52</v>
      </c>
      <c r="G216" s="79">
        <v>0.52</v>
      </c>
      <c r="H216" s="79">
        <v>9.25</v>
      </c>
      <c r="I216" s="79">
        <v>9.25</v>
      </c>
      <c r="J216" s="79">
        <v>47.4</v>
      </c>
      <c r="K216" s="79">
        <v>47.4</v>
      </c>
      <c r="L216" s="79">
        <v>0</v>
      </c>
      <c r="M216" s="79">
        <f t="shared" ref="M216:M217" si="264">L216</f>
        <v>0</v>
      </c>
      <c r="N216" s="79">
        <v>0.02</v>
      </c>
      <c r="O216" s="79">
        <f t="shared" ref="O216:O217" si="265">N216</f>
        <v>0.02</v>
      </c>
      <c r="P216" s="79">
        <v>0</v>
      </c>
      <c r="Q216" s="79">
        <f t="shared" ref="Q216:Q217" si="266">P216</f>
        <v>0</v>
      </c>
      <c r="R216" s="79">
        <v>0</v>
      </c>
      <c r="S216" s="79">
        <f t="shared" ref="S216:S217" si="267">R216</f>
        <v>0</v>
      </c>
      <c r="T216" s="79">
        <v>5.94</v>
      </c>
      <c r="U216" s="79">
        <f t="shared" ref="U216:U217" si="268">T216</f>
        <v>5.94</v>
      </c>
      <c r="V216" s="79">
        <v>5.94</v>
      </c>
      <c r="W216" s="79">
        <f t="shared" ref="W216:W217" si="269">V216</f>
        <v>5.94</v>
      </c>
      <c r="X216" s="79">
        <v>10.44</v>
      </c>
      <c r="Y216" s="79">
        <f t="shared" ref="Y216:Y217" si="270">X216</f>
        <v>10.44</v>
      </c>
      <c r="Z216" s="79">
        <v>0.8</v>
      </c>
      <c r="AA216" s="79">
        <f t="shared" ref="AA216:AA217" si="271">Z216</f>
        <v>0.8</v>
      </c>
      <c r="AB216" s="79">
        <v>0</v>
      </c>
      <c r="AC216" s="79">
        <f t="shared" ref="AC216:AC217" si="272">AB216</f>
        <v>0</v>
      </c>
      <c r="AD216" s="78" t="s">
        <v>26</v>
      </c>
    </row>
    <row r="217" spans="1:30" ht="33" customHeight="1" x14ac:dyDescent="0.35">
      <c r="A217" s="80" t="s">
        <v>84</v>
      </c>
      <c r="B217" s="78" t="s">
        <v>116</v>
      </c>
      <c r="C217" s="158" t="str">
        <f t="shared" si="263"/>
        <v>200/7</v>
      </c>
      <c r="D217" s="79">
        <v>0.3</v>
      </c>
      <c r="E217" s="79">
        <v>0.3</v>
      </c>
      <c r="F217" s="79">
        <v>0</v>
      </c>
      <c r="G217" s="79">
        <v>0</v>
      </c>
      <c r="H217" s="79">
        <v>15.2</v>
      </c>
      <c r="I217" s="79">
        <v>15.2</v>
      </c>
      <c r="J217" s="79">
        <v>60</v>
      </c>
      <c r="K217" s="79">
        <v>60</v>
      </c>
      <c r="L217" s="79">
        <v>4.0599999999999996</v>
      </c>
      <c r="M217" s="79">
        <f t="shared" si="264"/>
        <v>4.0599999999999996</v>
      </c>
      <c r="N217" s="79">
        <v>0</v>
      </c>
      <c r="O217" s="79">
        <f t="shared" si="265"/>
        <v>0</v>
      </c>
      <c r="P217" s="79">
        <v>0</v>
      </c>
      <c r="Q217" s="79">
        <f t="shared" si="266"/>
        <v>0</v>
      </c>
      <c r="R217" s="79">
        <v>0</v>
      </c>
      <c r="S217" s="79">
        <f t="shared" si="267"/>
        <v>0</v>
      </c>
      <c r="T217" s="79">
        <v>15.16</v>
      </c>
      <c r="U217" s="79">
        <f t="shared" si="268"/>
        <v>15.16</v>
      </c>
      <c r="V217" s="79">
        <v>7.14</v>
      </c>
      <c r="W217" s="79">
        <f t="shared" si="269"/>
        <v>7.14</v>
      </c>
      <c r="X217" s="79">
        <v>5.6</v>
      </c>
      <c r="Y217" s="79">
        <f t="shared" si="270"/>
        <v>5.6</v>
      </c>
      <c r="Z217" s="79">
        <v>0.57999999999999996</v>
      </c>
      <c r="AA217" s="79">
        <f t="shared" si="271"/>
        <v>0.57999999999999996</v>
      </c>
      <c r="AB217" s="79">
        <v>0</v>
      </c>
      <c r="AC217" s="79">
        <f t="shared" si="272"/>
        <v>0</v>
      </c>
      <c r="AD217" s="78">
        <v>686</v>
      </c>
    </row>
    <row r="218" spans="1:30" x14ac:dyDescent="0.35">
      <c r="A218" s="95" t="s">
        <v>27</v>
      </c>
      <c r="B218" s="78"/>
      <c r="C218" s="158"/>
      <c r="D218" s="79">
        <f>SUM(D215:D217)</f>
        <v>5.37</v>
      </c>
      <c r="E218" s="79">
        <f t="shared" ref="E218:AC218" si="273">SUM(E215:E217)</f>
        <v>5.37</v>
      </c>
      <c r="F218" s="79">
        <f t="shared" si="273"/>
        <v>6.8800000000000008</v>
      </c>
      <c r="G218" s="79">
        <f t="shared" si="273"/>
        <v>6.8800000000000008</v>
      </c>
      <c r="H218" s="79">
        <f t="shared" si="273"/>
        <v>48.010000000000005</v>
      </c>
      <c r="I218" s="79">
        <f t="shared" si="273"/>
        <v>48.010000000000005</v>
      </c>
      <c r="J218" s="79">
        <f t="shared" si="273"/>
        <v>279.45000000000005</v>
      </c>
      <c r="K218" s="79">
        <f t="shared" si="273"/>
        <v>279.45000000000005</v>
      </c>
      <c r="L218" s="79">
        <f t="shared" si="273"/>
        <v>4.0599999999999996</v>
      </c>
      <c r="M218" s="79">
        <f t="shared" si="273"/>
        <v>4.0599999999999996</v>
      </c>
      <c r="N218" s="79">
        <f t="shared" si="273"/>
        <v>0.05</v>
      </c>
      <c r="O218" s="79">
        <f t="shared" si="273"/>
        <v>0.05</v>
      </c>
      <c r="P218" s="79">
        <f t="shared" si="273"/>
        <v>0.02</v>
      </c>
      <c r="Q218" s="79">
        <f t="shared" si="273"/>
        <v>0.02</v>
      </c>
      <c r="R218" s="79">
        <f t="shared" si="273"/>
        <v>20</v>
      </c>
      <c r="S218" s="79">
        <f t="shared" si="273"/>
        <v>20</v>
      </c>
      <c r="T218" s="79">
        <f t="shared" si="273"/>
        <v>29.5</v>
      </c>
      <c r="U218" s="79">
        <f t="shared" si="273"/>
        <v>29.5</v>
      </c>
      <c r="V218" s="79">
        <f t="shared" si="273"/>
        <v>42.48</v>
      </c>
      <c r="W218" s="79">
        <f t="shared" si="273"/>
        <v>42.48</v>
      </c>
      <c r="X218" s="79">
        <f t="shared" si="273"/>
        <v>21.939999999999998</v>
      </c>
      <c r="Y218" s="79">
        <f t="shared" si="273"/>
        <v>21.939999999999998</v>
      </c>
      <c r="Z218" s="79">
        <f t="shared" si="273"/>
        <v>1.7200000000000002</v>
      </c>
      <c r="AA218" s="79">
        <f t="shared" si="273"/>
        <v>1.7200000000000002</v>
      </c>
      <c r="AB218" s="79">
        <f t="shared" si="273"/>
        <v>43.9</v>
      </c>
      <c r="AC218" s="79">
        <f t="shared" si="273"/>
        <v>43.9</v>
      </c>
      <c r="AD218" s="15"/>
    </row>
    <row r="219" spans="1:30" x14ac:dyDescent="0.35">
      <c r="A219" s="8"/>
      <c r="B219" s="9"/>
      <c r="C219" s="151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94"/>
    </row>
    <row r="220" spans="1:30" x14ac:dyDescent="0.45">
      <c r="A220" s="6" t="s">
        <v>33</v>
      </c>
      <c r="B220" s="2"/>
      <c r="C220" s="146"/>
      <c r="D220" s="3"/>
      <c r="E220" s="3"/>
      <c r="F220" s="3"/>
      <c r="G220" s="3"/>
      <c r="H220" s="3"/>
      <c r="I220" s="3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197"/>
    </row>
    <row r="221" spans="1:30" ht="33" customHeight="1" x14ac:dyDescent="0.35">
      <c r="A221" s="249" t="s">
        <v>2</v>
      </c>
      <c r="B221" s="249" t="s">
        <v>3</v>
      </c>
      <c r="C221" s="249"/>
      <c r="D221" s="251" t="s">
        <v>4</v>
      </c>
      <c r="E221" s="251"/>
      <c r="F221" s="251" t="s">
        <v>5</v>
      </c>
      <c r="G221" s="251"/>
      <c r="H221" s="252" t="s">
        <v>6</v>
      </c>
      <c r="I221" s="253"/>
      <c r="J221" s="251" t="s">
        <v>7</v>
      </c>
      <c r="K221" s="251"/>
      <c r="L221" s="254" t="s">
        <v>8</v>
      </c>
      <c r="M221" s="254"/>
      <c r="N221" s="254"/>
      <c r="O221" s="254"/>
      <c r="P221" s="254"/>
      <c r="Q221" s="254"/>
      <c r="R221" s="254"/>
      <c r="S221" s="254"/>
      <c r="T221" s="254" t="s">
        <v>9</v>
      </c>
      <c r="U221" s="254"/>
      <c r="V221" s="254"/>
      <c r="W221" s="254"/>
      <c r="X221" s="254"/>
      <c r="Y221" s="254"/>
      <c r="Z221" s="254"/>
      <c r="AA221" s="254"/>
      <c r="AB221" s="254"/>
      <c r="AC221" s="254"/>
      <c r="AD221" s="231" t="s">
        <v>10</v>
      </c>
    </row>
    <row r="222" spans="1:30" ht="33" customHeight="1" x14ac:dyDescent="0.35">
      <c r="A222" s="249"/>
      <c r="B222" s="249" t="s">
        <v>164</v>
      </c>
      <c r="C222" s="228" t="s">
        <v>11</v>
      </c>
      <c r="D222" s="249" t="s">
        <v>164</v>
      </c>
      <c r="E222" s="249" t="s">
        <v>11</v>
      </c>
      <c r="F222" s="249" t="s">
        <v>164</v>
      </c>
      <c r="G222" s="249" t="s">
        <v>11</v>
      </c>
      <c r="H222" s="249" t="s">
        <v>164</v>
      </c>
      <c r="I222" s="249" t="s">
        <v>11</v>
      </c>
      <c r="J222" s="249" t="s">
        <v>164</v>
      </c>
      <c r="K222" s="249" t="s">
        <v>11</v>
      </c>
      <c r="L222" s="254" t="s">
        <v>12</v>
      </c>
      <c r="M222" s="254"/>
      <c r="N222" s="254" t="s">
        <v>13</v>
      </c>
      <c r="O222" s="254"/>
      <c r="P222" s="249" t="s">
        <v>14</v>
      </c>
      <c r="Q222" s="249"/>
      <c r="R222" s="249" t="s">
        <v>15</v>
      </c>
      <c r="S222" s="249"/>
      <c r="T222" s="249" t="s">
        <v>16</v>
      </c>
      <c r="U222" s="249"/>
      <c r="V222" s="249" t="s">
        <v>17</v>
      </c>
      <c r="W222" s="249"/>
      <c r="X222" s="249" t="s">
        <v>18</v>
      </c>
      <c r="Y222" s="249"/>
      <c r="Z222" s="249" t="s">
        <v>19</v>
      </c>
      <c r="AA222" s="249"/>
      <c r="AB222" s="249" t="s">
        <v>20</v>
      </c>
      <c r="AC222" s="249"/>
      <c r="AD222" s="231"/>
    </row>
    <row r="223" spans="1:30" ht="94.5" customHeight="1" x14ac:dyDescent="0.35">
      <c r="A223" s="249"/>
      <c r="B223" s="249"/>
      <c r="C223" s="228"/>
      <c r="D223" s="249"/>
      <c r="E223" s="249"/>
      <c r="F223" s="249"/>
      <c r="G223" s="249"/>
      <c r="H223" s="249"/>
      <c r="I223" s="249"/>
      <c r="J223" s="249"/>
      <c r="K223" s="249"/>
      <c r="L223" s="93" t="s">
        <v>164</v>
      </c>
      <c r="M223" s="93" t="s">
        <v>11</v>
      </c>
      <c r="N223" s="93" t="s">
        <v>164</v>
      </c>
      <c r="O223" s="93" t="s">
        <v>11</v>
      </c>
      <c r="P223" s="93" t="s">
        <v>164</v>
      </c>
      <c r="Q223" s="93" t="s">
        <v>11</v>
      </c>
      <c r="R223" s="93" t="s">
        <v>164</v>
      </c>
      <c r="S223" s="93" t="s">
        <v>11</v>
      </c>
      <c r="T223" s="93" t="s">
        <v>164</v>
      </c>
      <c r="U223" s="93" t="s">
        <v>11</v>
      </c>
      <c r="V223" s="93" t="s">
        <v>164</v>
      </c>
      <c r="W223" s="93" t="s">
        <v>11</v>
      </c>
      <c r="X223" s="93" t="s">
        <v>164</v>
      </c>
      <c r="Y223" s="93" t="s">
        <v>11</v>
      </c>
      <c r="Z223" s="93" t="s">
        <v>164</v>
      </c>
      <c r="AA223" s="93" t="s">
        <v>11</v>
      </c>
      <c r="AB223" s="93" t="s">
        <v>164</v>
      </c>
      <c r="AC223" s="93" t="s">
        <v>11</v>
      </c>
      <c r="AD223" s="231"/>
    </row>
    <row r="224" spans="1:30" x14ac:dyDescent="0.35">
      <c r="A224" s="13" t="s">
        <v>70</v>
      </c>
      <c r="B224" s="78">
        <v>50</v>
      </c>
      <c r="C224" s="158">
        <v>50</v>
      </c>
      <c r="D224" s="79">
        <v>0.7</v>
      </c>
      <c r="E224" s="79">
        <v>0.7</v>
      </c>
      <c r="F224" s="79">
        <v>5.05</v>
      </c>
      <c r="G224" s="79">
        <v>5.05</v>
      </c>
      <c r="H224" s="79">
        <v>3.4</v>
      </c>
      <c r="I224" s="79">
        <v>3.4</v>
      </c>
      <c r="J224" s="79">
        <v>62</v>
      </c>
      <c r="K224" s="79">
        <v>62</v>
      </c>
      <c r="L224" s="79">
        <v>5.13</v>
      </c>
      <c r="M224" s="79">
        <f>L224</f>
        <v>5.13</v>
      </c>
      <c r="N224" s="79">
        <v>0.03</v>
      </c>
      <c r="O224" s="79">
        <f>N224</f>
        <v>0.03</v>
      </c>
      <c r="P224" s="79">
        <v>0.02</v>
      </c>
      <c r="Q224" s="79">
        <f>P224</f>
        <v>0.02</v>
      </c>
      <c r="R224" s="79">
        <v>0</v>
      </c>
      <c r="S224" s="79">
        <f>R224</f>
        <v>0</v>
      </c>
      <c r="T224" s="79">
        <v>11.6</v>
      </c>
      <c r="U224" s="79">
        <f>T224</f>
        <v>11.6</v>
      </c>
      <c r="V224" s="79">
        <v>22.49</v>
      </c>
      <c r="W224" s="79">
        <f>V224</f>
        <v>22.49</v>
      </c>
      <c r="X224" s="79">
        <v>10.38</v>
      </c>
      <c r="Y224" s="79">
        <f>X224</f>
        <v>10.38</v>
      </c>
      <c r="Z224" s="79">
        <v>0.43</v>
      </c>
      <c r="AA224" s="79">
        <f>Z224</f>
        <v>0.43</v>
      </c>
      <c r="AB224" s="79">
        <v>142.03</v>
      </c>
      <c r="AC224" s="79">
        <f>AB224</f>
        <v>142.03</v>
      </c>
      <c r="AD224" s="78">
        <v>71</v>
      </c>
    </row>
    <row r="225" spans="1:30" ht="66" x14ac:dyDescent="0.35">
      <c r="A225" s="13" t="s">
        <v>120</v>
      </c>
      <c r="B225" s="78" t="s">
        <v>21</v>
      </c>
      <c r="C225" s="158" t="s">
        <v>167</v>
      </c>
      <c r="D225" s="79">
        <v>1.59</v>
      </c>
      <c r="E225" s="79">
        <v>1.99</v>
      </c>
      <c r="F225" s="79">
        <v>4.79</v>
      </c>
      <c r="G225" s="79">
        <v>5.65</v>
      </c>
      <c r="H225" s="79">
        <v>8.07</v>
      </c>
      <c r="I225" s="79">
        <v>10.07</v>
      </c>
      <c r="J225" s="79">
        <v>70.400000000000006</v>
      </c>
      <c r="K225" s="79">
        <v>88</v>
      </c>
      <c r="L225" s="79">
        <v>14.72</v>
      </c>
      <c r="M225" s="79">
        <f>L225/200*250</f>
        <v>18.399999999999999</v>
      </c>
      <c r="N225" s="79">
        <v>0.05</v>
      </c>
      <c r="O225" s="79">
        <f>N225/200*250</f>
        <v>6.25E-2</v>
      </c>
      <c r="P225" s="79">
        <v>0.04</v>
      </c>
      <c r="Q225" s="79">
        <f>P225/200*250</f>
        <v>0.05</v>
      </c>
      <c r="R225" s="79">
        <v>0</v>
      </c>
      <c r="S225" s="79">
        <f>R225/200*250</f>
        <v>0</v>
      </c>
      <c r="T225" s="79">
        <v>34.659999999999997</v>
      </c>
      <c r="U225" s="79">
        <f>T225/200*250</f>
        <v>43.324999999999996</v>
      </c>
      <c r="V225" s="79">
        <v>38.1</v>
      </c>
      <c r="W225" s="79">
        <f>V225/200*250</f>
        <v>47.625</v>
      </c>
      <c r="X225" s="79">
        <v>17.8</v>
      </c>
      <c r="Y225" s="79">
        <f>X225/200*250</f>
        <v>22.250000000000004</v>
      </c>
      <c r="Z225" s="79">
        <v>0.64</v>
      </c>
      <c r="AA225" s="79">
        <f>Z225/200*250</f>
        <v>0.8</v>
      </c>
      <c r="AB225" s="79">
        <v>303.74</v>
      </c>
      <c r="AC225" s="79">
        <f>AB225/200*250</f>
        <v>379.67500000000001</v>
      </c>
      <c r="AD225" s="78">
        <v>124</v>
      </c>
    </row>
    <row r="226" spans="1:30" x14ac:dyDescent="0.35">
      <c r="A226" s="80" t="s">
        <v>43</v>
      </c>
      <c r="B226" s="78" t="s">
        <v>92</v>
      </c>
      <c r="C226" s="78" t="s">
        <v>92</v>
      </c>
      <c r="D226" s="79">
        <v>10.88</v>
      </c>
      <c r="E226" s="79">
        <v>10.88</v>
      </c>
      <c r="F226" s="79">
        <v>10.88</v>
      </c>
      <c r="G226" s="79">
        <v>10.88</v>
      </c>
      <c r="H226" s="79">
        <v>3.12</v>
      </c>
      <c r="I226" s="79">
        <v>3.12</v>
      </c>
      <c r="J226" s="81">
        <v>156</v>
      </c>
      <c r="K226" s="81">
        <v>156</v>
      </c>
      <c r="L226" s="81">
        <v>0</v>
      </c>
      <c r="M226" s="81">
        <v>0</v>
      </c>
      <c r="N226" s="81">
        <v>5.333333333333333E-2</v>
      </c>
      <c r="O226" s="81">
        <v>5.333333333333333E-2</v>
      </c>
      <c r="P226" s="81">
        <v>0</v>
      </c>
      <c r="Q226" s="81">
        <v>0</v>
      </c>
      <c r="R226" s="81">
        <v>0</v>
      </c>
      <c r="S226" s="81">
        <v>0</v>
      </c>
      <c r="T226" s="81">
        <v>7.1111111111111116</v>
      </c>
      <c r="U226" s="81">
        <v>7.1111111111111116</v>
      </c>
      <c r="V226" s="81">
        <v>100.13333333333334</v>
      </c>
      <c r="W226" s="81">
        <v>100.13333333333334</v>
      </c>
      <c r="X226" s="81">
        <v>11.857777777777779</v>
      </c>
      <c r="Y226" s="81">
        <v>11.857777777777779</v>
      </c>
      <c r="Z226" s="81">
        <v>1.4666666666666668</v>
      </c>
      <c r="AA226" s="81">
        <v>1.4666666666666668</v>
      </c>
      <c r="AB226" s="81">
        <v>0</v>
      </c>
      <c r="AC226" s="81">
        <v>0</v>
      </c>
      <c r="AD226" s="78">
        <v>431</v>
      </c>
    </row>
    <row r="227" spans="1:30" x14ac:dyDescent="0.35">
      <c r="A227" s="80" t="s">
        <v>115</v>
      </c>
      <c r="B227" s="78">
        <v>150</v>
      </c>
      <c r="C227" s="158">
        <v>150</v>
      </c>
      <c r="D227" s="79">
        <v>3.75</v>
      </c>
      <c r="E227" s="79">
        <v>3.75</v>
      </c>
      <c r="F227" s="79">
        <v>6.15</v>
      </c>
      <c r="G227" s="79">
        <v>6.15</v>
      </c>
      <c r="H227" s="79">
        <v>38.549999999999997</v>
      </c>
      <c r="I227" s="79">
        <v>38.549999999999997</v>
      </c>
      <c r="J227" s="79">
        <v>228</v>
      </c>
      <c r="K227" s="79">
        <v>228</v>
      </c>
      <c r="L227" s="79">
        <v>0</v>
      </c>
      <c r="M227" s="79">
        <f t="shared" ref="M227:O228" si="274">L227</f>
        <v>0</v>
      </c>
      <c r="N227" s="79">
        <v>0.03</v>
      </c>
      <c r="O227" s="79">
        <f t="shared" si="274"/>
        <v>0.03</v>
      </c>
      <c r="P227" s="79">
        <v>0.02</v>
      </c>
      <c r="Q227" s="79">
        <f t="shared" ref="Q227:Q228" si="275">P227</f>
        <v>0.02</v>
      </c>
      <c r="R227" s="79">
        <v>20.25</v>
      </c>
      <c r="S227" s="79">
        <f t="shared" ref="S227:S228" si="276">R227</f>
        <v>20.25</v>
      </c>
      <c r="T227" s="79">
        <v>1.37</v>
      </c>
      <c r="U227" s="79">
        <f t="shared" ref="U227:U228" si="277">T227</f>
        <v>1.37</v>
      </c>
      <c r="V227" s="79">
        <v>60.95</v>
      </c>
      <c r="W227" s="79">
        <f t="shared" ref="W227:W228" si="278">V227</f>
        <v>60.95</v>
      </c>
      <c r="X227" s="79">
        <v>16.34</v>
      </c>
      <c r="Y227" s="79">
        <f t="shared" ref="Y227:Y228" si="279">X227</f>
        <v>16.34</v>
      </c>
      <c r="Z227" s="79">
        <v>0.53</v>
      </c>
      <c r="AA227" s="79">
        <f t="shared" ref="AA227:AA228" si="280">Z227</f>
        <v>0.53</v>
      </c>
      <c r="AB227" s="79">
        <v>40.58</v>
      </c>
      <c r="AC227" s="79">
        <f t="shared" ref="AC227:AC228" si="281">AB227</f>
        <v>40.58</v>
      </c>
      <c r="AD227" s="78">
        <v>520</v>
      </c>
    </row>
    <row r="228" spans="1:30" x14ac:dyDescent="0.35">
      <c r="A228" s="80" t="s">
        <v>47</v>
      </c>
      <c r="B228" s="78">
        <v>200</v>
      </c>
      <c r="C228" s="158">
        <v>200</v>
      </c>
      <c r="D228" s="79">
        <v>0.1</v>
      </c>
      <c r="E228" s="79">
        <v>0.1</v>
      </c>
      <c r="F228" s="79">
        <v>0</v>
      </c>
      <c r="G228" s="79">
        <v>0</v>
      </c>
      <c r="H228" s="79">
        <v>25.2</v>
      </c>
      <c r="I228" s="79">
        <v>25.2</v>
      </c>
      <c r="J228" s="79">
        <v>96</v>
      </c>
      <c r="K228" s="79">
        <v>96</v>
      </c>
      <c r="L228" s="79">
        <v>12.9</v>
      </c>
      <c r="M228" s="79">
        <f t="shared" si="274"/>
        <v>12.9</v>
      </c>
      <c r="N228" s="79">
        <v>0.02</v>
      </c>
      <c r="O228" s="79">
        <f t="shared" si="274"/>
        <v>0.02</v>
      </c>
      <c r="P228" s="79">
        <v>0.01</v>
      </c>
      <c r="Q228" s="79">
        <f t="shared" si="275"/>
        <v>0.01</v>
      </c>
      <c r="R228" s="79">
        <v>0</v>
      </c>
      <c r="S228" s="79">
        <f t="shared" si="276"/>
        <v>0</v>
      </c>
      <c r="T228" s="79">
        <v>23.52</v>
      </c>
      <c r="U228" s="79">
        <f t="shared" si="277"/>
        <v>23.52</v>
      </c>
      <c r="V228" s="79">
        <v>11.5</v>
      </c>
      <c r="W228" s="79">
        <f t="shared" si="278"/>
        <v>11.5</v>
      </c>
      <c r="X228" s="79">
        <v>6.5</v>
      </c>
      <c r="Y228" s="79">
        <f t="shared" si="279"/>
        <v>6.5</v>
      </c>
      <c r="Z228" s="79">
        <v>0.24</v>
      </c>
      <c r="AA228" s="79">
        <f t="shared" si="280"/>
        <v>0.24</v>
      </c>
      <c r="AB228" s="79">
        <v>99.4</v>
      </c>
      <c r="AC228" s="79">
        <f t="shared" si="281"/>
        <v>99.4</v>
      </c>
      <c r="AD228" s="78">
        <v>699</v>
      </c>
    </row>
    <row r="229" spans="1:30" ht="66" customHeight="1" x14ac:dyDescent="0.35">
      <c r="A229" s="80" t="s">
        <v>25</v>
      </c>
      <c r="B229" s="78">
        <v>32.5</v>
      </c>
      <c r="C229" s="78">
        <v>32.5</v>
      </c>
      <c r="D229" s="79">
        <v>2.5024999999999999</v>
      </c>
      <c r="E229" s="79">
        <v>2.5024999999999999</v>
      </c>
      <c r="F229" s="79">
        <v>0.45500000000000002</v>
      </c>
      <c r="G229" s="79">
        <v>0.45500000000000002</v>
      </c>
      <c r="H229" s="79">
        <v>12.2525</v>
      </c>
      <c r="I229" s="79">
        <v>12.2525</v>
      </c>
      <c r="J229" s="79">
        <v>65</v>
      </c>
      <c r="K229" s="79">
        <v>65</v>
      </c>
      <c r="L229" s="79">
        <v>0</v>
      </c>
      <c r="M229" s="79">
        <v>0</v>
      </c>
      <c r="N229" s="79">
        <v>0.03</v>
      </c>
      <c r="O229" s="79">
        <v>0.03</v>
      </c>
      <c r="P229" s="79">
        <v>0</v>
      </c>
      <c r="Q229" s="79">
        <v>0</v>
      </c>
      <c r="R229" s="79">
        <v>0</v>
      </c>
      <c r="S229" s="79">
        <v>0</v>
      </c>
      <c r="T229" s="79">
        <v>11.62</v>
      </c>
      <c r="U229" s="79">
        <v>11.62</v>
      </c>
      <c r="V229" s="79">
        <v>22.86</v>
      </c>
      <c r="W229" s="79">
        <v>22.86</v>
      </c>
      <c r="X229" s="79">
        <v>20.420000000000002</v>
      </c>
      <c r="Y229" s="79">
        <v>20.420000000000002</v>
      </c>
      <c r="Z229" s="79">
        <v>1.58</v>
      </c>
      <c r="AA229" s="79">
        <v>1.58</v>
      </c>
      <c r="AB229" s="79">
        <v>0</v>
      </c>
      <c r="AC229" s="79">
        <v>0</v>
      </c>
      <c r="AD229" s="78" t="s">
        <v>26</v>
      </c>
    </row>
    <row r="230" spans="1:30" ht="66" x14ac:dyDescent="0.35">
      <c r="A230" s="80" t="s">
        <v>69</v>
      </c>
      <c r="B230" s="78">
        <v>18</v>
      </c>
      <c r="C230" s="158">
        <v>18</v>
      </c>
      <c r="D230" s="79">
        <v>1.35</v>
      </c>
      <c r="E230" s="79">
        <v>1.35</v>
      </c>
      <c r="F230" s="79">
        <v>0.52</v>
      </c>
      <c r="G230" s="79">
        <v>0.52</v>
      </c>
      <c r="H230" s="79">
        <v>9.25</v>
      </c>
      <c r="I230" s="79">
        <v>9.25</v>
      </c>
      <c r="J230" s="79">
        <v>47.4</v>
      </c>
      <c r="K230" s="79">
        <v>47.4</v>
      </c>
      <c r="L230" s="79">
        <v>0</v>
      </c>
      <c r="M230" s="79">
        <f t="shared" ref="M230" si="282">L230</f>
        <v>0</v>
      </c>
      <c r="N230" s="79">
        <v>0.02</v>
      </c>
      <c r="O230" s="79">
        <f t="shared" ref="O230" si="283">N230</f>
        <v>0.02</v>
      </c>
      <c r="P230" s="79">
        <v>0</v>
      </c>
      <c r="Q230" s="79">
        <f t="shared" ref="Q230" si="284">P230</f>
        <v>0</v>
      </c>
      <c r="R230" s="79">
        <v>0</v>
      </c>
      <c r="S230" s="79">
        <f t="shared" ref="S230" si="285">R230</f>
        <v>0</v>
      </c>
      <c r="T230" s="79">
        <v>5.94</v>
      </c>
      <c r="U230" s="79">
        <f t="shared" ref="U230" si="286">T230</f>
        <v>5.94</v>
      </c>
      <c r="V230" s="79">
        <v>5.94</v>
      </c>
      <c r="W230" s="79">
        <f t="shared" ref="W230" si="287">V230</f>
        <v>5.94</v>
      </c>
      <c r="X230" s="79">
        <v>10.44</v>
      </c>
      <c r="Y230" s="79">
        <f t="shared" ref="Y230" si="288">X230</f>
        <v>10.44</v>
      </c>
      <c r="Z230" s="79">
        <v>0.8</v>
      </c>
      <c r="AA230" s="79">
        <f t="shared" ref="AA230" si="289">Z230</f>
        <v>0.8</v>
      </c>
      <c r="AB230" s="79">
        <v>0</v>
      </c>
      <c r="AC230" s="79">
        <f t="shared" ref="AC230" si="290">AB230</f>
        <v>0</v>
      </c>
      <c r="AD230" s="78" t="s">
        <v>26</v>
      </c>
    </row>
    <row r="231" spans="1:30" x14ac:dyDescent="0.35">
      <c r="A231" s="95" t="s">
        <v>27</v>
      </c>
      <c r="B231" s="78"/>
      <c r="C231" s="158"/>
      <c r="D231" s="79">
        <f>SUM(D224:D230)</f>
        <v>20.872500000000006</v>
      </c>
      <c r="E231" s="79">
        <f t="shared" ref="E231:AC231" si="291">SUM(E224:E230)</f>
        <v>21.272500000000004</v>
      </c>
      <c r="F231" s="79">
        <f t="shared" si="291"/>
        <v>27.844999999999995</v>
      </c>
      <c r="G231" s="79">
        <f t="shared" si="291"/>
        <v>28.704999999999995</v>
      </c>
      <c r="H231" s="79">
        <f t="shared" si="291"/>
        <v>99.842500000000001</v>
      </c>
      <c r="I231" s="79">
        <f t="shared" si="291"/>
        <v>101.8425</v>
      </c>
      <c r="J231" s="79">
        <f t="shared" si="291"/>
        <v>724.8</v>
      </c>
      <c r="K231" s="79">
        <f t="shared" si="291"/>
        <v>742.4</v>
      </c>
      <c r="L231" s="79">
        <f t="shared" si="291"/>
        <v>32.75</v>
      </c>
      <c r="M231" s="79">
        <f t="shared" si="291"/>
        <v>36.43</v>
      </c>
      <c r="N231" s="79">
        <f t="shared" si="291"/>
        <v>0.23333333333333331</v>
      </c>
      <c r="O231" s="79">
        <f t="shared" si="291"/>
        <v>0.24583333333333329</v>
      </c>
      <c r="P231" s="79">
        <f t="shared" si="291"/>
        <v>0.09</v>
      </c>
      <c r="Q231" s="79">
        <f t="shared" si="291"/>
        <v>0.1</v>
      </c>
      <c r="R231" s="79">
        <f t="shared" si="291"/>
        <v>20.25</v>
      </c>
      <c r="S231" s="79">
        <f t="shared" si="291"/>
        <v>20.25</v>
      </c>
      <c r="T231" s="79">
        <f t="shared" si="291"/>
        <v>95.821111111111108</v>
      </c>
      <c r="U231" s="79">
        <f t="shared" si="291"/>
        <v>104.48611111111111</v>
      </c>
      <c r="V231" s="79">
        <f t="shared" si="291"/>
        <v>261.97333333333336</v>
      </c>
      <c r="W231" s="79">
        <f t="shared" si="291"/>
        <v>271.49833333333333</v>
      </c>
      <c r="X231" s="79">
        <f t="shared" si="291"/>
        <v>93.737777777777779</v>
      </c>
      <c r="Y231" s="79">
        <f t="shared" si="291"/>
        <v>98.187777777777782</v>
      </c>
      <c r="Z231" s="79">
        <f t="shared" si="291"/>
        <v>5.6866666666666674</v>
      </c>
      <c r="AA231" s="79">
        <f t="shared" si="291"/>
        <v>5.8466666666666667</v>
      </c>
      <c r="AB231" s="79">
        <f t="shared" si="291"/>
        <v>585.75</v>
      </c>
      <c r="AC231" s="79">
        <f t="shared" si="291"/>
        <v>661.68500000000006</v>
      </c>
      <c r="AD231" s="15"/>
    </row>
    <row r="232" spans="1:30" x14ac:dyDescent="0.35">
      <c r="A232" s="95" t="s">
        <v>93</v>
      </c>
      <c r="B232" s="78"/>
      <c r="C232" s="158"/>
      <c r="D232" s="79">
        <f>D231+D218</f>
        <v>26.242500000000007</v>
      </c>
      <c r="E232" s="79">
        <f t="shared" ref="E232:AC232" si="292">E231+E218</f>
        <v>26.642500000000005</v>
      </c>
      <c r="F232" s="79">
        <f t="shared" si="292"/>
        <v>34.724999999999994</v>
      </c>
      <c r="G232" s="79">
        <f t="shared" si="292"/>
        <v>35.584999999999994</v>
      </c>
      <c r="H232" s="79">
        <f t="shared" si="292"/>
        <v>147.85250000000002</v>
      </c>
      <c r="I232" s="79">
        <f t="shared" si="292"/>
        <v>149.85250000000002</v>
      </c>
      <c r="J232" s="79">
        <f t="shared" si="292"/>
        <v>1004.25</v>
      </c>
      <c r="K232" s="79">
        <f t="shared" si="292"/>
        <v>1021.85</v>
      </c>
      <c r="L232" s="79">
        <f t="shared" si="292"/>
        <v>36.81</v>
      </c>
      <c r="M232" s="79">
        <f t="shared" si="292"/>
        <v>40.49</v>
      </c>
      <c r="N232" s="79">
        <f t="shared" si="292"/>
        <v>0.28333333333333333</v>
      </c>
      <c r="O232" s="79">
        <f t="shared" si="292"/>
        <v>0.29583333333333328</v>
      </c>
      <c r="P232" s="79">
        <f t="shared" si="292"/>
        <v>0.11</v>
      </c>
      <c r="Q232" s="79">
        <f t="shared" si="292"/>
        <v>0.12000000000000001</v>
      </c>
      <c r="R232" s="79">
        <f t="shared" si="292"/>
        <v>40.25</v>
      </c>
      <c r="S232" s="79">
        <f t="shared" si="292"/>
        <v>40.25</v>
      </c>
      <c r="T232" s="79">
        <f t="shared" si="292"/>
        <v>125.32111111111111</v>
      </c>
      <c r="U232" s="79">
        <f t="shared" si="292"/>
        <v>133.98611111111111</v>
      </c>
      <c r="V232" s="79">
        <f t="shared" si="292"/>
        <v>304.45333333333338</v>
      </c>
      <c r="W232" s="79">
        <f t="shared" si="292"/>
        <v>313.97833333333335</v>
      </c>
      <c r="X232" s="79">
        <f t="shared" si="292"/>
        <v>115.67777777777778</v>
      </c>
      <c r="Y232" s="79">
        <f t="shared" si="292"/>
        <v>120.12777777777778</v>
      </c>
      <c r="Z232" s="79">
        <f t="shared" si="292"/>
        <v>7.4066666666666681</v>
      </c>
      <c r="AA232" s="79">
        <f t="shared" si="292"/>
        <v>7.5666666666666664</v>
      </c>
      <c r="AB232" s="79">
        <f t="shared" si="292"/>
        <v>629.65</v>
      </c>
      <c r="AC232" s="79">
        <f t="shared" si="292"/>
        <v>705.58500000000004</v>
      </c>
      <c r="AD232" s="15"/>
    </row>
    <row r="233" spans="1:30" x14ac:dyDescent="0.45">
      <c r="A233" s="6" t="s">
        <v>49</v>
      </c>
      <c r="B233" s="2"/>
      <c r="C233" s="146"/>
      <c r="D233" s="3"/>
      <c r="E233" s="3"/>
      <c r="F233" s="3"/>
      <c r="G233" s="3"/>
      <c r="H233" s="3"/>
      <c r="I233" s="3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193"/>
    </row>
    <row r="234" spans="1:30" x14ac:dyDescent="0.45">
      <c r="A234" s="6" t="s">
        <v>67</v>
      </c>
      <c r="B234" s="2"/>
      <c r="C234" s="146"/>
      <c r="D234" s="3"/>
      <c r="E234" s="3"/>
      <c r="F234" s="3"/>
      <c r="G234" s="3"/>
      <c r="H234" s="3"/>
      <c r="I234" s="3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193"/>
    </row>
    <row r="235" spans="1:30" ht="33" customHeight="1" x14ac:dyDescent="0.35">
      <c r="A235" s="249" t="s">
        <v>2</v>
      </c>
      <c r="B235" s="249" t="s">
        <v>3</v>
      </c>
      <c r="C235" s="249"/>
      <c r="D235" s="251" t="s">
        <v>4</v>
      </c>
      <c r="E235" s="251"/>
      <c r="F235" s="251" t="s">
        <v>5</v>
      </c>
      <c r="G235" s="251"/>
      <c r="H235" s="252" t="s">
        <v>6</v>
      </c>
      <c r="I235" s="253"/>
      <c r="J235" s="251" t="s">
        <v>7</v>
      </c>
      <c r="K235" s="251"/>
      <c r="L235" s="254" t="s">
        <v>8</v>
      </c>
      <c r="M235" s="254"/>
      <c r="N235" s="254"/>
      <c r="O235" s="254"/>
      <c r="P235" s="254"/>
      <c r="Q235" s="254"/>
      <c r="R235" s="254"/>
      <c r="S235" s="254"/>
      <c r="T235" s="254" t="s">
        <v>9</v>
      </c>
      <c r="U235" s="254"/>
      <c r="V235" s="254"/>
      <c r="W235" s="254"/>
      <c r="X235" s="254"/>
      <c r="Y235" s="254"/>
      <c r="Z235" s="254"/>
      <c r="AA235" s="254"/>
      <c r="AB235" s="254"/>
      <c r="AC235" s="254"/>
      <c r="AD235" s="231" t="s">
        <v>10</v>
      </c>
    </row>
    <row r="236" spans="1:30" ht="33" customHeight="1" x14ac:dyDescent="0.35">
      <c r="A236" s="249"/>
      <c r="B236" s="249" t="s">
        <v>164</v>
      </c>
      <c r="C236" s="228" t="s">
        <v>11</v>
      </c>
      <c r="D236" s="249" t="s">
        <v>164</v>
      </c>
      <c r="E236" s="249" t="s">
        <v>11</v>
      </c>
      <c r="F236" s="249" t="s">
        <v>164</v>
      </c>
      <c r="G236" s="249" t="s">
        <v>11</v>
      </c>
      <c r="H236" s="249" t="s">
        <v>164</v>
      </c>
      <c r="I236" s="249" t="s">
        <v>11</v>
      </c>
      <c r="J236" s="249" t="s">
        <v>164</v>
      </c>
      <c r="K236" s="249" t="s">
        <v>11</v>
      </c>
      <c r="L236" s="254" t="s">
        <v>12</v>
      </c>
      <c r="M236" s="254"/>
      <c r="N236" s="254" t="s">
        <v>13</v>
      </c>
      <c r="O236" s="254"/>
      <c r="P236" s="249" t="s">
        <v>14</v>
      </c>
      <c r="Q236" s="249"/>
      <c r="R236" s="249" t="s">
        <v>15</v>
      </c>
      <c r="S236" s="249"/>
      <c r="T236" s="249" t="s">
        <v>16</v>
      </c>
      <c r="U236" s="249"/>
      <c r="V236" s="249" t="s">
        <v>17</v>
      </c>
      <c r="W236" s="249"/>
      <c r="X236" s="249" t="s">
        <v>18</v>
      </c>
      <c r="Y236" s="249"/>
      <c r="Z236" s="249" t="s">
        <v>19</v>
      </c>
      <c r="AA236" s="249"/>
      <c r="AB236" s="249" t="s">
        <v>20</v>
      </c>
      <c r="AC236" s="249"/>
      <c r="AD236" s="231"/>
    </row>
    <row r="237" spans="1:30" ht="96.75" customHeight="1" x14ac:dyDescent="0.35">
      <c r="A237" s="249"/>
      <c r="B237" s="249"/>
      <c r="C237" s="228"/>
      <c r="D237" s="249"/>
      <c r="E237" s="249"/>
      <c r="F237" s="249"/>
      <c r="G237" s="249"/>
      <c r="H237" s="249"/>
      <c r="I237" s="249"/>
      <c r="J237" s="249"/>
      <c r="K237" s="249"/>
      <c r="L237" s="93" t="s">
        <v>164</v>
      </c>
      <c r="M237" s="93" t="s">
        <v>11</v>
      </c>
      <c r="N237" s="93" t="s">
        <v>164</v>
      </c>
      <c r="O237" s="93" t="s">
        <v>11</v>
      </c>
      <c r="P237" s="93" t="s">
        <v>164</v>
      </c>
      <c r="Q237" s="93" t="s">
        <v>11</v>
      </c>
      <c r="R237" s="93" t="s">
        <v>164</v>
      </c>
      <c r="S237" s="93" t="s">
        <v>11</v>
      </c>
      <c r="T237" s="93" t="s">
        <v>164</v>
      </c>
      <c r="U237" s="93" t="s">
        <v>11</v>
      </c>
      <c r="V237" s="93" t="s">
        <v>164</v>
      </c>
      <c r="W237" s="93" t="s">
        <v>11</v>
      </c>
      <c r="X237" s="93" t="s">
        <v>164</v>
      </c>
      <c r="Y237" s="93" t="s">
        <v>11</v>
      </c>
      <c r="Z237" s="93" t="s">
        <v>164</v>
      </c>
      <c r="AA237" s="93" t="s">
        <v>11</v>
      </c>
      <c r="AB237" s="93" t="s">
        <v>164</v>
      </c>
      <c r="AC237" s="93" t="s">
        <v>11</v>
      </c>
      <c r="AD237" s="231"/>
    </row>
    <row r="238" spans="1:30" ht="66" x14ac:dyDescent="0.35">
      <c r="A238" s="13" t="s">
        <v>180</v>
      </c>
      <c r="B238" s="78" t="s">
        <v>95</v>
      </c>
      <c r="C238" s="78" t="s">
        <v>95</v>
      </c>
      <c r="D238" s="79">
        <v>2.3199999999999998</v>
      </c>
      <c r="E238" s="79">
        <v>2.3199999999999998</v>
      </c>
      <c r="F238" s="79">
        <v>6.2</v>
      </c>
      <c r="G238" s="79">
        <v>6.2</v>
      </c>
      <c r="H238" s="79">
        <v>24.49</v>
      </c>
      <c r="I238" s="79">
        <v>24.49</v>
      </c>
      <c r="J238" s="81">
        <v>168.95</v>
      </c>
      <c r="K238" s="81">
        <v>168.95</v>
      </c>
      <c r="L238" s="81">
        <v>0</v>
      </c>
      <c r="M238" s="81">
        <v>0</v>
      </c>
      <c r="N238" s="81">
        <v>0.02</v>
      </c>
      <c r="O238" s="81">
        <v>0.02</v>
      </c>
      <c r="P238" s="81">
        <v>0.02</v>
      </c>
      <c r="Q238" s="81">
        <v>0.02</v>
      </c>
      <c r="R238" s="81">
        <v>20</v>
      </c>
      <c r="S238" s="81">
        <v>20</v>
      </c>
      <c r="T238" s="81">
        <v>16.399999999999999</v>
      </c>
      <c r="U238" s="81">
        <v>16.399999999999999</v>
      </c>
      <c r="V238" s="81">
        <v>50.6</v>
      </c>
      <c r="W238" s="81">
        <v>50.6</v>
      </c>
      <c r="X238" s="81">
        <v>16.399999999999999</v>
      </c>
      <c r="Y238" s="81">
        <v>16.399999999999999</v>
      </c>
      <c r="Z238" s="81">
        <v>0.34</v>
      </c>
      <c r="AA238" s="81">
        <v>0.34</v>
      </c>
      <c r="AB238" s="81">
        <v>4.5</v>
      </c>
      <c r="AC238" s="81">
        <v>4.5</v>
      </c>
      <c r="AD238" s="78">
        <v>302</v>
      </c>
    </row>
    <row r="239" spans="1:30" ht="66" x14ac:dyDescent="0.35">
      <c r="A239" s="80" t="s">
        <v>181</v>
      </c>
      <c r="B239" s="78">
        <v>18</v>
      </c>
      <c r="C239" s="158">
        <v>18</v>
      </c>
      <c r="D239" s="79">
        <v>1.35</v>
      </c>
      <c r="E239" s="79">
        <v>1.35</v>
      </c>
      <c r="F239" s="79">
        <v>0.52</v>
      </c>
      <c r="G239" s="79">
        <v>0.52</v>
      </c>
      <c r="H239" s="79">
        <v>9.25</v>
      </c>
      <c r="I239" s="79">
        <v>9.25</v>
      </c>
      <c r="J239" s="79">
        <v>47.4</v>
      </c>
      <c r="K239" s="79">
        <v>47.4</v>
      </c>
      <c r="L239" s="79">
        <v>0</v>
      </c>
      <c r="M239" s="79">
        <f t="shared" ref="M239" si="293">L239</f>
        <v>0</v>
      </c>
      <c r="N239" s="79">
        <v>0.02</v>
      </c>
      <c r="O239" s="79">
        <f t="shared" ref="O239" si="294">N239</f>
        <v>0.02</v>
      </c>
      <c r="P239" s="79">
        <v>0</v>
      </c>
      <c r="Q239" s="79">
        <f t="shared" ref="Q239" si="295">P239</f>
        <v>0</v>
      </c>
      <c r="R239" s="79">
        <v>0</v>
      </c>
      <c r="S239" s="79">
        <f t="shared" ref="S239" si="296">R239</f>
        <v>0</v>
      </c>
      <c r="T239" s="79">
        <v>5.94</v>
      </c>
      <c r="U239" s="79">
        <f t="shared" ref="U239" si="297">T239</f>
        <v>5.94</v>
      </c>
      <c r="V239" s="79">
        <v>5.94</v>
      </c>
      <c r="W239" s="79">
        <f t="shared" ref="W239" si="298">V239</f>
        <v>5.94</v>
      </c>
      <c r="X239" s="79">
        <v>10.44</v>
      </c>
      <c r="Y239" s="79">
        <f t="shared" ref="Y239" si="299">X239</f>
        <v>10.44</v>
      </c>
      <c r="Z239" s="79">
        <v>0.8</v>
      </c>
      <c r="AA239" s="79">
        <f t="shared" ref="AA239" si="300">Z239</f>
        <v>0.8</v>
      </c>
      <c r="AB239" s="79">
        <v>0</v>
      </c>
      <c r="AC239" s="79">
        <f t="shared" ref="AC239" si="301">AB239</f>
        <v>0</v>
      </c>
      <c r="AD239" s="78" t="s">
        <v>26</v>
      </c>
    </row>
    <row r="240" spans="1:30" x14ac:dyDescent="0.35">
      <c r="A240" s="80" t="s">
        <v>23</v>
      </c>
      <c r="B240" s="78">
        <v>200</v>
      </c>
      <c r="C240" s="158">
        <f t="shared" ref="C240" si="302">B240</f>
        <v>200</v>
      </c>
      <c r="D240" s="79">
        <v>0.2</v>
      </c>
      <c r="E240" s="79">
        <v>0.2</v>
      </c>
      <c r="F240" s="79">
        <v>0</v>
      </c>
      <c r="G240" s="79">
        <v>0</v>
      </c>
      <c r="H240" s="79">
        <v>15</v>
      </c>
      <c r="I240" s="79">
        <v>15</v>
      </c>
      <c r="J240" s="79">
        <v>58</v>
      </c>
      <c r="K240" s="79">
        <v>58</v>
      </c>
      <c r="L240" s="79">
        <v>0.02</v>
      </c>
      <c r="M240" s="79">
        <v>0.02</v>
      </c>
      <c r="N240" s="79">
        <v>0</v>
      </c>
      <c r="O240" s="79">
        <v>0</v>
      </c>
      <c r="P240" s="79">
        <v>0</v>
      </c>
      <c r="Q240" s="79">
        <v>0</v>
      </c>
      <c r="R240" s="79">
        <v>0</v>
      </c>
      <c r="S240" s="79">
        <v>0</v>
      </c>
      <c r="T240" s="79">
        <v>1.29</v>
      </c>
      <c r="U240" s="79">
        <v>1.29</v>
      </c>
      <c r="V240" s="79">
        <v>1.6</v>
      </c>
      <c r="W240" s="79">
        <v>1.6</v>
      </c>
      <c r="X240" s="79">
        <v>0.88</v>
      </c>
      <c r="Y240" s="79">
        <v>0.88</v>
      </c>
      <c r="Z240" s="79">
        <v>0.21</v>
      </c>
      <c r="AA240" s="79">
        <v>0.21</v>
      </c>
      <c r="AB240" s="79">
        <v>8.7100000000000009</v>
      </c>
      <c r="AC240" s="79">
        <v>8.7100000000000009</v>
      </c>
      <c r="AD240" s="78">
        <v>685</v>
      </c>
    </row>
    <row r="241" spans="1:30" x14ac:dyDescent="0.35">
      <c r="A241" s="95" t="s">
        <v>27</v>
      </c>
      <c r="B241" s="78"/>
      <c r="C241" s="158"/>
      <c r="D241" s="79">
        <f>SUM(D238:D240)</f>
        <v>3.87</v>
      </c>
      <c r="E241" s="79">
        <f t="shared" ref="E241:AC241" si="303">SUM(E238:E240)</f>
        <v>3.87</v>
      </c>
      <c r="F241" s="79">
        <f t="shared" si="303"/>
        <v>6.7200000000000006</v>
      </c>
      <c r="G241" s="79">
        <f t="shared" si="303"/>
        <v>6.7200000000000006</v>
      </c>
      <c r="H241" s="79">
        <f t="shared" si="303"/>
        <v>48.739999999999995</v>
      </c>
      <c r="I241" s="79">
        <f t="shared" si="303"/>
        <v>48.739999999999995</v>
      </c>
      <c r="J241" s="79">
        <f t="shared" si="303"/>
        <v>274.35000000000002</v>
      </c>
      <c r="K241" s="79">
        <f t="shared" si="303"/>
        <v>274.35000000000002</v>
      </c>
      <c r="L241" s="79">
        <f t="shared" si="303"/>
        <v>0.02</v>
      </c>
      <c r="M241" s="79">
        <f t="shared" si="303"/>
        <v>0.02</v>
      </c>
      <c r="N241" s="79">
        <f t="shared" si="303"/>
        <v>0.04</v>
      </c>
      <c r="O241" s="79">
        <f t="shared" si="303"/>
        <v>0.04</v>
      </c>
      <c r="P241" s="79">
        <f t="shared" si="303"/>
        <v>0.02</v>
      </c>
      <c r="Q241" s="79">
        <f t="shared" si="303"/>
        <v>0.02</v>
      </c>
      <c r="R241" s="79">
        <f t="shared" si="303"/>
        <v>20</v>
      </c>
      <c r="S241" s="79">
        <f t="shared" si="303"/>
        <v>20</v>
      </c>
      <c r="T241" s="79">
        <f t="shared" si="303"/>
        <v>23.63</v>
      </c>
      <c r="U241" s="79">
        <f t="shared" si="303"/>
        <v>23.63</v>
      </c>
      <c r="V241" s="79">
        <f t="shared" si="303"/>
        <v>58.14</v>
      </c>
      <c r="W241" s="79">
        <f t="shared" si="303"/>
        <v>58.14</v>
      </c>
      <c r="X241" s="79">
        <f t="shared" si="303"/>
        <v>27.719999999999995</v>
      </c>
      <c r="Y241" s="79">
        <f t="shared" si="303"/>
        <v>27.719999999999995</v>
      </c>
      <c r="Z241" s="79">
        <f t="shared" si="303"/>
        <v>1.35</v>
      </c>
      <c r="AA241" s="79">
        <f t="shared" si="303"/>
        <v>1.35</v>
      </c>
      <c r="AB241" s="79">
        <f t="shared" si="303"/>
        <v>13.21</v>
      </c>
      <c r="AC241" s="79">
        <f t="shared" si="303"/>
        <v>13.21</v>
      </c>
      <c r="AD241" s="15"/>
    </row>
    <row r="242" spans="1:30" x14ac:dyDescent="0.35">
      <c r="A242" s="8"/>
      <c r="B242" s="9"/>
      <c r="C242" s="151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94"/>
    </row>
    <row r="243" spans="1:30" x14ac:dyDescent="0.45">
      <c r="A243" s="6" t="s">
        <v>33</v>
      </c>
      <c r="B243" s="2"/>
      <c r="C243" s="146"/>
      <c r="D243" s="3"/>
      <c r="E243" s="3"/>
      <c r="F243" s="3"/>
      <c r="G243" s="3"/>
      <c r="H243" s="3"/>
      <c r="I243" s="3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197"/>
    </row>
    <row r="244" spans="1:30" ht="33" customHeight="1" x14ac:dyDescent="0.35">
      <c r="A244" s="249" t="s">
        <v>2</v>
      </c>
      <c r="B244" s="249" t="s">
        <v>3</v>
      </c>
      <c r="C244" s="249"/>
      <c r="D244" s="251" t="s">
        <v>4</v>
      </c>
      <c r="E244" s="251"/>
      <c r="F244" s="251" t="s">
        <v>5</v>
      </c>
      <c r="G244" s="251"/>
      <c r="H244" s="252" t="s">
        <v>6</v>
      </c>
      <c r="I244" s="253"/>
      <c r="J244" s="251" t="s">
        <v>7</v>
      </c>
      <c r="K244" s="251"/>
      <c r="L244" s="254" t="s">
        <v>8</v>
      </c>
      <c r="M244" s="254"/>
      <c r="N244" s="254"/>
      <c r="O244" s="254"/>
      <c r="P244" s="254"/>
      <c r="Q244" s="254"/>
      <c r="R244" s="254"/>
      <c r="S244" s="254"/>
      <c r="T244" s="254" t="s">
        <v>9</v>
      </c>
      <c r="U244" s="254"/>
      <c r="V244" s="254"/>
      <c r="W244" s="254"/>
      <c r="X244" s="254"/>
      <c r="Y244" s="254"/>
      <c r="Z244" s="254"/>
      <c r="AA244" s="254"/>
      <c r="AB244" s="254"/>
      <c r="AC244" s="254"/>
      <c r="AD244" s="231" t="s">
        <v>10</v>
      </c>
    </row>
    <row r="245" spans="1:30" ht="33" customHeight="1" x14ac:dyDescent="0.35">
      <c r="A245" s="249"/>
      <c r="B245" s="249" t="s">
        <v>164</v>
      </c>
      <c r="C245" s="228" t="s">
        <v>11</v>
      </c>
      <c r="D245" s="249" t="s">
        <v>164</v>
      </c>
      <c r="E245" s="249" t="s">
        <v>11</v>
      </c>
      <c r="F245" s="249" t="s">
        <v>164</v>
      </c>
      <c r="G245" s="249" t="s">
        <v>11</v>
      </c>
      <c r="H245" s="249" t="s">
        <v>164</v>
      </c>
      <c r="I245" s="249" t="s">
        <v>11</v>
      </c>
      <c r="J245" s="249" t="s">
        <v>164</v>
      </c>
      <c r="K245" s="249" t="s">
        <v>11</v>
      </c>
      <c r="L245" s="254" t="s">
        <v>12</v>
      </c>
      <c r="M245" s="254"/>
      <c r="N245" s="254" t="s">
        <v>13</v>
      </c>
      <c r="O245" s="254"/>
      <c r="P245" s="249" t="s">
        <v>14</v>
      </c>
      <c r="Q245" s="249"/>
      <c r="R245" s="249" t="s">
        <v>15</v>
      </c>
      <c r="S245" s="249"/>
      <c r="T245" s="249" t="s">
        <v>16</v>
      </c>
      <c r="U245" s="249"/>
      <c r="V245" s="249" t="s">
        <v>17</v>
      </c>
      <c r="W245" s="249"/>
      <c r="X245" s="249" t="s">
        <v>18</v>
      </c>
      <c r="Y245" s="249"/>
      <c r="Z245" s="249" t="s">
        <v>19</v>
      </c>
      <c r="AA245" s="249"/>
      <c r="AB245" s="249" t="s">
        <v>20</v>
      </c>
      <c r="AC245" s="249"/>
      <c r="AD245" s="231"/>
    </row>
    <row r="246" spans="1:30" ht="96.75" customHeight="1" x14ac:dyDescent="0.35">
      <c r="A246" s="249"/>
      <c r="B246" s="249"/>
      <c r="C246" s="228"/>
      <c r="D246" s="249"/>
      <c r="E246" s="249"/>
      <c r="F246" s="249"/>
      <c r="G246" s="249"/>
      <c r="H246" s="249"/>
      <c r="I246" s="249"/>
      <c r="J246" s="249"/>
      <c r="K246" s="249"/>
      <c r="L246" s="93" t="s">
        <v>164</v>
      </c>
      <c r="M246" s="93" t="s">
        <v>11</v>
      </c>
      <c r="N246" s="93" t="s">
        <v>164</v>
      </c>
      <c r="O246" s="93" t="s">
        <v>11</v>
      </c>
      <c r="P246" s="93" t="s">
        <v>164</v>
      </c>
      <c r="Q246" s="93" t="s">
        <v>11</v>
      </c>
      <c r="R246" s="93" t="s">
        <v>164</v>
      </c>
      <c r="S246" s="93" t="s">
        <v>11</v>
      </c>
      <c r="T246" s="93" t="s">
        <v>164</v>
      </c>
      <c r="U246" s="93" t="s">
        <v>11</v>
      </c>
      <c r="V246" s="93" t="s">
        <v>164</v>
      </c>
      <c r="W246" s="93" t="s">
        <v>11</v>
      </c>
      <c r="X246" s="93" t="s">
        <v>164</v>
      </c>
      <c r="Y246" s="93" t="s">
        <v>11</v>
      </c>
      <c r="Z246" s="93" t="s">
        <v>164</v>
      </c>
      <c r="AA246" s="93" t="s">
        <v>11</v>
      </c>
      <c r="AB246" s="93" t="s">
        <v>164</v>
      </c>
      <c r="AC246" s="93" t="s">
        <v>11</v>
      </c>
      <c r="AD246" s="231"/>
    </row>
    <row r="247" spans="1:30" x14ac:dyDescent="0.35">
      <c r="A247" s="13" t="s">
        <v>131</v>
      </c>
      <c r="B247" s="78">
        <v>50</v>
      </c>
      <c r="C247" s="158">
        <v>50</v>
      </c>
      <c r="D247" s="79">
        <v>0.7</v>
      </c>
      <c r="E247" s="79">
        <v>0.7</v>
      </c>
      <c r="F247" s="79">
        <v>2.5499999999999998</v>
      </c>
      <c r="G247" s="79">
        <v>2.5499999999999998</v>
      </c>
      <c r="H247" s="79">
        <v>4.45</v>
      </c>
      <c r="I247" s="79">
        <v>4.45</v>
      </c>
      <c r="J247" s="79">
        <v>44</v>
      </c>
      <c r="K247" s="79">
        <v>44</v>
      </c>
      <c r="L247" s="79">
        <v>8.1199999999999992</v>
      </c>
      <c r="M247" s="79">
        <f>L247</f>
        <v>8.1199999999999992</v>
      </c>
      <c r="N247" s="79">
        <v>0.01</v>
      </c>
      <c r="O247" s="79">
        <f>N247</f>
        <v>0.01</v>
      </c>
      <c r="P247" s="79">
        <v>0.01</v>
      </c>
      <c r="Q247" s="79">
        <f>P247</f>
        <v>0.01</v>
      </c>
      <c r="R247" s="79">
        <v>0</v>
      </c>
      <c r="S247" s="79">
        <f>R247</f>
        <v>0</v>
      </c>
      <c r="T247" s="79">
        <v>9.35</v>
      </c>
      <c r="U247" s="79">
        <f>T247</f>
        <v>9.35</v>
      </c>
      <c r="V247" s="79">
        <v>6.91</v>
      </c>
      <c r="W247" s="79">
        <f>V247</f>
        <v>6.91</v>
      </c>
      <c r="X247" s="79">
        <v>3.79</v>
      </c>
      <c r="Y247" s="79">
        <f>X247</f>
        <v>3.79</v>
      </c>
      <c r="Z247" s="79">
        <v>0.13</v>
      </c>
      <c r="AA247" s="79">
        <f>Z247</f>
        <v>0.13</v>
      </c>
      <c r="AB247" s="79">
        <v>2.85</v>
      </c>
      <c r="AC247" s="79">
        <f>AB247</f>
        <v>2.85</v>
      </c>
      <c r="AD247" s="78">
        <v>43</v>
      </c>
    </row>
    <row r="248" spans="1:30" ht="66" x14ac:dyDescent="0.35">
      <c r="A248" s="13" t="s">
        <v>132</v>
      </c>
      <c r="B248" s="78" t="s">
        <v>30</v>
      </c>
      <c r="C248" s="158" t="s">
        <v>182</v>
      </c>
      <c r="D248" s="79">
        <v>6.08</v>
      </c>
      <c r="E248" s="79">
        <v>7.6</v>
      </c>
      <c r="F248" s="79">
        <v>4.5599999999999996</v>
      </c>
      <c r="G248" s="79">
        <v>5.7</v>
      </c>
      <c r="H248" s="79">
        <v>16</v>
      </c>
      <c r="I248" s="79">
        <v>20</v>
      </c>
      <c r="J248" s="79">
        <v>130.4</v>
      </c>
      <c r="K248" s="79">
        <v>163</v>
      </c>
      <c r="L248" s="79">
        <v>26.65</v>
      </c>
      <c r="M248" s="79">
        <f>L248/200*250</f>
        <v>33.312499999999993</v>
      </c>
      <c r="N248" s="79">
        <v>0.18</v>
      </c>
      <c r="O248" s="79">
        <f>N248/200*250</f>
        <v>0.22500000000000001</v>
      </c>
      <c r="P248" s="79">
        <v>0.06</v>
      </c>
      <c r="Q248" s="79">
        <f>P248/200*250</f>
        <v>7.4999999999999997E-2</v>
      </c>
      <c r="R248" s="79">
        <v>0</v>
      </c>
      <c r="S248" s="79">
        <f>R248/200*250</f>
        <v>0</v>
      </c>
      <c r="T248" s="79">
        <v>30.46</v>
      </c>
      <c r="U248" s="79">
        <f>T248/200*250</f>
        <v>38.074999999999996</v>
      </c>
      <c r="V248" s="79">
        <v>69.739999999999995</v>
      </c>
      <c r="W248" s="79">
        <f>V248/200*250</f>
        <v>87.174999999999983</v>
      </c>
      <c r="X248" s="79">
        <v>28.24</v>
      </c>
      <c r="Y248" s="79">
        <f>X248/200*250</f>
        <v>35.299999999999997</v>
      </c>
      <c r="Z248" s="79">
        <v>1.62</v>
      </c>
      <c r="AA248" s="79">
        <f>Z248/200*250</f>
        <v>2.0250000000000004</v>
      </c>
      <c r="AB248" s="79">
        <v>378.18</v>
      </c>
      <c r="AC248" s="79">
        <f>AB248/200*250</f>
        <v>472.72500000000002</v>
      </c>
      <c r="AD248" s="78">
        <v>139</v>
      </c>
    </row>
    <row r="249" spans="1:30" ht="33" customHeight="1" x14ac:dyDescent="0.35">
      <c r="A249" s="13" t="s">
        <v>183</v>
      </c>
      <c r="B249" s="78" t="s">
        <v>114</v>
      </c>
      <c r="C249" s="158" t="s">
        <v>114</v>
      </c>
      <c r="D249" s="79">
        <v>8.99</v>
      </c>
      <c r="E249" s="79">
        <v>8.99</v>
      </c>
      <c r="F249" s="79">
        <v>9.1199999999999992</v>
      </c>
      <c r="G249" s="79">
        <v>9.1199999999999992</v>
      </c>
      <c r="H249" s="79">
        <v>11.36</v>
      </c>
      <c r="I249" s="79">
        <v>11.36</v>
      </c>
      <c r="J249" s="79">
        <v>165.7</v>
      </c>
      <c r="K249" s="79">
        <v>165.7</v>
      </c>
      <c r="L249" s="79">
        <v>0</v>
      </c>
      <c r="M249" s="79">
        <v>0</v>
      </c>
      <c r="N249" s="79">
        <v>0.26</v>
      </c>
      <c r="O249" s="79">
        <v>0.26</v>
      </c>
      <c r="P249" s="79">
        <v>0.06</v>
      </c>
      <c r="Q249" s="79">
        <v>0.06</v>
      </c>
      <c r="R249" s="79">
        <v>15</v>
      </c>
      <c r="S249" s="79">
        <v>15</v>
      </c>
      <c r="T249" s="79">
        <v>10.199999999999999</v>
      </c>
      <c r="U249" s="79">
        <v>10.199999999999999</v>
      </c>
      <c r="V249" s="79">
        <v>66.48</v>
      </c>
      <c r="W249" s="79">
        <v>66.48</v>
      </c>
      <c r="X249" s="79">
        <v>14.4</v>
      </c>
      <c r="Y249" s="79">
        <v>14.4</v>
      </c>
      <c r="Z249" s="79">
        <v>0.98</v>
      </c>
      <c r="AA249" s="79">
        <v>0.98</v>
      </c>
      <c r="AB249" s="79">
        <v>97</v>
      </c>
      <c r="AC249" s="79">
        <v>97</v>
      </c>
      <c r="AD249" s="78">
        <v>462</v>
      </c>
    </row>
    <row r="250" spans="1:30" x14ac:dyDescent="0.35">
      <c r="A250" s="80" t="s">
        <v>31</v>
      </c>
      <c r="B250" s="78">
        <v>150</v>
      </c>
      <c r="C250" s="158">
        <v>150</v>
      </c>
      <c r="D250" s="79">
        <v>3.15</v>
      </c>
      <c r="E250" s="79">
        <v>3.15</v>
      </c>
      <c r="F250" s="79">
        <v>6.75</v>
      </c>
      <c r="G250" s="79">
        <v>6.75</v>
      </c>
      <c r="H250" s="79">
        <v>21.9</v>
      </c>
      <c r="I250" s="79">
        <v>21.9</v>
      </c>
      <c r="J250" s="79">
        <v>163.5</v>
      </c>
      <c r="K250" s="79">
        <v>163.5</v>
      </c>
      <c r="L250" s="79">
        <v>18.149999999999999</v>
      </c>
      <c r="M250" s="79">
        <f t="shared" ref="M250" si="304">L250</f>
        <v>18.149999999999999</v>
      </c>
      <c r="N250" s="79">
        <v>0.14000000000000001</v>
      </c>
      <c r="O250" s="79">
        <f t="shared" ref="O250" si="305">N250</f>
        <v>0.14000000000000001</v>
      </c>
      <c r="P250" s="79">
        <v>0.11</v>
      </c>
      <c r="Q250" s="79">
        <f t="shared" ref="Q250" si="306">P250</f>
        <v>0.11</v>
      </c>
      <c r="R250" s="79">
        <v>25.5</v>
      </c>
      <c r="S250" s="79">
        <f t="shared" ref="S250" si="307">R250</f>
        <v>25.5</v>
      </c>
      <c r="T250" s="79">
        <v>36.979999999999997</v>
      </c>
      <c r="U250" s="79">
        <f t="shared" ref="U250" si="308">T250</f>
        <v>36.979999999999997</v>
      </c>
      <c r="V250" s="79">
        <v>86.6</v>
      </c>
      <c r="W250" s="79">
        <f t="shared" ref="W250" si="309">V250</f>
        <v>86.6</v>
      </c>
      <c r="X250" s="79">
        <v>27.75</v>
      </c>
      <c r="Y250" s="79">
        <f t="shared" ref="Y250" si="310">X250</f>
        <v>27.75</v>
      </c>
      <c r="Z250" s="79">
        <v>1.01</v>
      </c>
      <c r="AA250" s="79">
        <f t="shared" ref="AA250" si="311">Z250</f>
        <v>1.01</v>
      </c>
      <c r="AB250" s="79">
        <v>648.45000000000005</v>
      </c>
      <c r="AC250" s="79">
        <f t="shared" ref="AC250" si="312">AB250</f>
        <v>648.45000000000005</v>
      </c>
      <c r="AD250" s="78">
        <v>520</v>
      </c>
    </row>
    <row r="251" spans="1:30" x14ac:dyDescent="0.35">
      <c r="A251" s="80" t="s">
        <v>134</v>
      </c>
      <c r="B251" s="78">
        <v>200</v>
      </c>
      <c r="C251" s="158">
        <f t="shared" ref="C251" si="313">B251</f>
        <v>200</v>
      </c>
      <c r="D251" s="81">
        <v>0.2</v>
      </c>
      <c r="E251" s="79">
        <v>0.2</v>
      </c>
      <c r="F251" s="81">
        <v>0</v>
      </c>
      <c r="G251" s="79">
        <v>0</v>
      </c>
      <c r="H251" s="81">
        <v>35.799999999999997</v>
      </c>
      <c r="I251" s="79">
        <v>35.799999999999997</v>
      </c>
      <c r="J251" s="81">
        <v>142</v>
      </c>
      <c r="K251" s="79">
        <v>142</v>
      </c>
      <c r="L251" s="79">
        <v>3.2</v>
      </c>
      <c r="M251" s="79">
        <v>3.2</v>
      </c>
      <c r="N251" s="79">
        <v>0.06</v>
      </c>
      <c r="O251" s="79">
        <v>0.06</v>
      </c>
      <c r="P251" s="79">
        <v>0</v>
      </c>
      <c r="Q251" s="79">
        <v>0</v>
      </c>
      <c r="R251" s="79">
        <v>0</v>
      </c>
      <c r="S251" s="79">
        <v>0</v>
      </c>
      <c r="T251" s="79">
        <v>14.22</v>
      </c>
      <c r="U251" s="79">
        <v>14.22</v>
      </c>
      <c r="V251" s="79">
        <v>2.14</v>
      </c>
      <c r="W251" s="79">
        <v>2.14</v>
      </c>
      <c r="X251" s="79">
        <v>4.1399999999999997</v>
      </c>
      <c r="Y251" s="79">
        <v>4.1399999999999997</v>
      </c>
      <c r="Z251" s="79">
        <v>0.48</v>
      </c>
      <c r="AA251" s="79">
        <v>0.48</v>
      </c>
      <c r="AB251" s="79">
        <v>0</v>
      </c>
      <c r="AC251" s="79">
        <v>0</v>
      </c>
      <c r="AD251" s="17">
        <v>631</v>
      </c>
    </row>
    <row r="252" spans="1:30" ht="66" customHeight="1" x14ac:dyDescent="0.35">
      <c r="A252" s="80" t="s">
        <v>25</v>
      </c>
      <c r="B252" s="78">
        <v>32.5</v>
      </c>
      <c r="C252" s="78">
        <v>32.5</v>
      </c>
      <c r="D252" s="79">
        <v>2.5024999999999999</v>
      </c>
      <c r="E252" s="79">
        <v>2.5024999999999999</v>
      </c>
      <c r="F252" s="79">
        <v>0.45500000000000002</v>
      </c>
      <c r="G252" s="79">
        <v>0.45500000000000002</v>
      </c>
      <c r="H252" s="79">
        <v>12.2525</v>
      </c>
      <c r="I252" s="79">
        <v>12.2525</v>
      </c>
      <c r="J252" s="79">
        <v>65</v>
      </c>
      <c r="K252" s="79">
        <v>65</v>
      </c>
      <c r="L252" s="79">
        <v>0</v>
      </c>
      <c r="M252" s="79">
        <v>0</v>
      </c>
      <c r="N252" s="79">
        <v>0.03</v>
      </c>
      <c r="O252" s="79">
        <v>0.03</v>
      </c>
      <c r="P252" s="79">
        <v>0</v>
      </c>
      <c r="Q252" s="79">
        <v>0</v>
      </c>
      <c r="R252" s="79">
        <v>0</v>
      </c>
      <c r="S252" s="79">
        <v>0</v>
      </c>
      <c r="T252" s="79">
        <v>11.62</v>
      </c>
      <c r="U252" s="79">
        <v>11.62</v>
      </c>
      <c r="V252" s="79">
        <v>22.86</v>
      </c>
      <c r="W252" s="79">
        <v>22.86</v>
      </c>
      <c r="X252" s="79">
        <v>20.420000000000002</v>
      </c>
      <c r="Y252" s="79">
        <v>20.420000000000002</v>
      </c>
      <c r="Z252" s="79">
        <v>1.58</v>
      </c>
      <c r="AA252" s="79">
        <v>1.58</v>
      </c>
      <c r="AB252" s="79">
        <v>0</v>
      </c>
      <c r="AC252" s="79">
        <v>0</v>
      </c>
      <c r="AD252" s="78" t="s">
        <v>26</v>
      </c>
    </row>
    <row r="253" spans="1:30" ht="66" x14ac:dyDescent="0.35">
      <c r="A253" s="80" t="s">
        <v>69</v>
      </c>
      <c r="B253" s="78">
        <v>18</v>
      </c>
      <c r="C253" s="158">
        <v>18</v>
      </c>
      <c r="D253" s="79">
        <v>1.35</v>
      </c>
      <c r="E253" s="79">
        <v>1.35</v>
      </c>
      <c r="F253" s="79">
        <v>0.52</v>
      </c>
      <c r="G253" s="79">
        <v>0.52</v>
      </c>
      <c r="H253" s="79">
        <v>9.25</v>
      </c>
      <c r="I253" s="79">
        <v>9.25</v>
      </c>
      <c r="J253" s="79">
        <v>47.4</v>
      </c>
      <c r="K253" s="79">
        <v>47.4</v>
      </c>
      <c r="L253" s="79">
        <v>0</v>
      </c>
      <c r="M253" s="79">
        <f t="shared" ref="M253" si="314">L253</f>
        <v>0</v>
      </c>
      <c r="N253" s="79">
        <v>0.02</v>
      </c>
      <c r="O253" s="79">
        <f t="shared" ref="O253" si="315">N253</f>
        <v>0.02</v>
      </c>
      <c r="P253" s="79">
        <v>0</v>
      </c>
      <c r="Q253" s="79">
        <f t="shared" ref="Q253" si="316">P253</f>
        <v>0</v>
      </c>
      <c r="R253" s="79">
        <v>0</v>
      </c>
      <c r="S253" s="79">
        <f t="shared" ref="S253" si="317">R253</f>
        <v>0</v>
      </c>
      <c r="T253" s="79">
        <v>5.94</v>
      </c>
      <c r="U253" s="79">
        <f t="shared" ref="U253" si="318">T253</f>
        <v>5.94</v>
      </c>
      <c r="V253" s="79">
        <v>5.94</v>
      </c>
      <c r="W253" s="79">
        <f t="shared" ref="W253" si="319">V253</f>
        <v>5.94</v>
      </c>
      <c r="X253" s="79">
        <v>10.44</v>
      </c>
      <c r="Y253" s="79">
        <f t="shared" ref="Y253" si="320">X253</f>
        <v>10.44</v>
      </c>
      <c r="Z253" s="79">
        <v>0.8</v>
      </c>
      <c r="AA253" s="79">
        <f t="shared" ref="AA253" si="321">Z253</f>
        <v>0.8</v>
      </c>
      <c r="AB253" s="79">
        <v>0</v>
      </c>
      <c r="AC253" s="79">
        <f t="shared" ref="AC253" si="322">AB253</f>
        <v>0</v>
      </c>
      <c r="AD253" s="78" t="s">
        <v>26</v>
      </c>
    </row>
    <row r="254" spans="1:30" x14ac:dyDescent="0.35">
      <c r="A254" s="95" t="s">
        <v>27</v>
      </c>
      <c r="B254" s="78"/>
      <c r="C254" s="158"/>
      <c r="D254" s="79">
        <f>SUM(D247:D253)</f>
        <v>22.9725</v>
      </c>
      <c r="E254" s="79">
        <f t="shared" ref="E254:AC254" si="323">SUM(E247:E253)</f>
        <v>24.4925</v>
      </c>
      <c r="F254" s="79">
        <f t="shared" si="323"/>
        <v>23.954999999999995</v>
      </c>
      <c r="G254" s="79">
        <f t="shared" si="323"/>
        <v>25.094999999999995</v>
      </c>
      <c r="H254" s="79">
        <f t="shared" si="323"/>
        <v>111.01249999999999</v>
      </c>
      <c r="I254" s="79">
        <f t="shared" si="323"/>
        <v>115.01249999999999</v>
      </c>
      <c r="J254" s="79">
        <f t="shared" si="323"/>
        <v>758</v>
      </c>
      <c r="K254" s="79">
        <f t="shared" si="323"/>
        <v>790.6</v>
      </c>
      <c r="L254" s="79">
        <f t="shared" si="323"/>
        <v>56.12</v>
      </c>
      <c r="M254" s="79">
        <f t="shared" si="323"/>
        <v>62.782499999999992</v>
      </c>
      <c r="N254" s="79">
        <f t="shared" si="323"/>
        <v>0.70000000000000018</v>
      </c>
      <c r="O254" s="79">
        <f t="shared" si="323"/>
        <v>0.74500000000000011</v>
      </c>
      <c r="P254" s="79">
        <f t="shared" si="323"/>
        <v>0.24</v>
      </c>
      <c r="Q254" s="79">
        <f t="shared" si="323"/>
        <v>0.255</v>
      </c>
      <c r="R254" s="79">
        <f t="shared" si="323"/>
        <v>40.5</v>
      </c>
      <c r="S254" s="79">
        <f t="shared" si="323"/>
        <v>40.5</v>
      </c>
      <c r="T254" s="79">
        <f t="shared" si="323"/>
        <v>118.77000000000001</v>
      </c>
      <c r="U254" s="79">
        <f t="shared" si="323"/>
        <v>126.38499999999999</v>
      </c>
      <c r="V254" s="79">
        <f t="shared" si="323"/>
        <v>260.66999999999996</v>
      </c>
      <c r="W254" s="79">
        <f t="shared" si="323"/>
        <v>278.10499999999996</v>
      </c>
      <c r="X254" s="79">
        <f t="shared" si="323"/>
        <v>109.18</v>
      </c>
      <c r="Y254" s="79">
        <f t="shared" si="323"/>
        <v>116.24</v>
      </c>
      <c r="Z254" s="79">
        <f t="shared" si="323"/>
        <v>6.6000000000000005</v>
      </c>
      <c r="AA254" s="79">
        <f t="shared" si="323"/>
        <v>7.0049999999999999</v>
      </c>
      <c r="AB254" s="79">
        <f t="shared" si="323"/>
        <v>1126.48</v>
      </c>
      <c r="AC254" s="79">
        <f t="shared" si="323"/>
        <v>1221.0250000000001</v>
      </c>
      <c r="AD254" s="79"/>
    </row>
    <row r="255" spans="1:30" x14ac:dyDescent="0.35">
      <c r="A255" s="95" t="s">
        <v>93</v>
      </c>
      <c r="B255" s="78"/>
      <c r="C255" s="158"/>
      <c r="D255" s="79">
        <f>D254+D241</f>
        <v>26.842500000000001</v>
      </c>
      <c r="E255" s="79">
        <f t="shared" ref="E255:AC255" si="324">E254+E241</f>
        <v>28.362500000000001</v>
      </c>
      <c r="F255" s="79">
        <f t="shared" si="324"/>
        <v>30.674999999999997</v>
      </c>
      <c r="G255" s="79">
        <f t="shared" si="324"/>
        <v>31.814999999999998</v>
      </c>
      <c r="H255" s="79">
        <f t="shared" si="324"/>
        <v>159.7525</v>
      </c>
      <c r="I255" s="79">
        <f t="shared" si="324"/>
        <v>163.7525</v>
      </c>
      <c r="J255" s="79">
        <f t="shared" si="324"/>
        <v>1032.3499999999999</v>
      </c>
      <c r="K255" s="79">
        <f t="shared" si="324"/>
        <v>1064.95</v>
      </c>
      <c r="L255" s="79">
        <f t="shared" si="324"/>
        <v>56.14</v>
      </c>
      <c r="M255" s="79">
        <f t="shared" si="324"/>
        <v>62.802499999999995</v>
      </c>
      <c r="N255" s="79">
        <f t="shared" si="324"/>
        <v>0.74000000000000021</v>
      </c>
      <c r="O255" s="79">
        <f t="shared" si="324"/>
        <v>0.78500000000000014</v>
      </c>
      <c r="P255" s="79">
        <f t="shared" si="324"/>
        <v>0.26</v>
      </c>
      <c r="Q255" s="79">
        <f t="shared" si="324"/>
        <v>0.27500000000000002</v>
      </c>
      <c r="R255" s="79">
        <f t="shared" si="324"/>
        <v>60.5</v>
      </c>
      <c r="S255" s="79">
        <f t="shared" si="324"/>
        <v>60.5</v>
      </c>
      <c r="T255" s="79">
        <f t="shared" si="324"/>
        <v>142.4</v>
      </c>
      <c r="U255" s="79">
        <f t="shared" si="324"/>
        <v>150.01499999999999</v>
      </c>
      <c r="V255" s="79">
        <f t="shared" si="324"/>
        <v>318.80999999999995</v>
      </c>
      <c r="W255" s="79">
        <f t="shared" si="324"/>
        <v>336.24499999999995</v>
      </c>
      <c r="X255" s="79">
        <f t="shared" si="324"/>
        <v>136.9</v>
      </c>
      <c r="Y255" s="79">
        <f t="shared" si="324"/>
        <v>143.95999999999998</v>
      </c>
      <c r="Z255" s="79">
        <f t="shared" si="324"/>
        <v>7.9500000000000011</v>
      </c>
      <c r="AA255" s="79">
        <f t="shared" si="324"/>
        <v>8.3550000000000004</v>
      </c>
      <c r="AB255" s="79">
        <f t="shared" si="324"/>
        <v>1139.69</v>
      </c>
      <c r="AC255" s="79">
        <f t="shared" si="324"/>
        <v>1234.2350000000001</v>
      </c>
      <c r="AD255" s="15"/>
    </row>
    <row r="256" spans="1:30" ht="27" x14ac:dyDescent="0.35">
      <c r="A256"/>
      <c r="B256"/>
      <c r="C256" s="203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 s="204"/>
    </row>
  </sheetData>
  <mergeCells count="576">
    <mergeCell ref="L4:P4"/>
    <mergeCell ref="L5:P5"/>
    <mergeCell ref="L6:P6"/>
    <mergeCell ref="L9:P9"/>
    <mergeCell ref="L10:P10"/>
    <mergeCell ref="L11:P11"/>
    <mergeCell ref="A190:A192"/>
    <mergeCell ref="B190:C190"/>
    <mergeCell ref="D190:E190"/>
    <mergeCell ref="F190:G190"/>
    <mergeCell ref="H190:I190"/>
    <mergeCell ref="J190:K190"/>
    <mergeCell ref="L190:S190"/>
    <mergeCell ref="A94:A96"/>
    <mergeCell ref="B94:C94"/>
    <mergeCell ref="D94:E94"/>
    <mergeCell ref="F94:G94"/>
    <mergeCell ref="H94:I94"/>
    <mergeCell ref="J94:K94"/>
    <mergeCell ref="L94:S94"/>
    <mergeCell ref="A128:A130"/>
    <mergeCell ref="B128:C128"/>
    <mergeCell ref="D128:E128"/>
    <mergeCell ref="F128:G128"/>
    <mergeCell ref="A199:A201"/>
    <mergeCell ref="B199:C199"/>
    <mergeCell ref="A143:A145"/>
    <mergeCell ref="B143:C143"/>
    <mergeCell ref="D143:E143"/>
    <mergeCell ref="F143:G143"/>
    <mergeCell ref="H143:I143"/>
    <mergeCell ref="A152:A154"/>
    <mergeCell ref="B152:C152"/>
    <mergeCell ref="D152:E152"/>
    <mergeCell ref="F152:G152"/>
    <mergeCell ref="H152:I152"/>
    <mergeCell ref="A176:A178"/>
    <mergeCell ref="B176:C176"/>
    <mergeCell ref="D176:E176"/>
    <mergeCell ref="F176:G176"/>
    <mergeCell ref="H176:I176"/>
    <mergeCell ref="D199:E199"/>
    <mergeCell ref="F199:G199"/>
    <mergeCell ref="H199:I199"/>
    <mergeCell ref="A167:A169"/>
    <mergeCell ref="B167:C167"/>
    <mergeCell ref="D167:E167"/>
    <mergeCell ref="F167:G167"/>
    <mergeCell ref="AB21:AC21"/>
    <mergeCell ref="H128:I128"/>
    <mergeCell ref="J128:K128"/>
    <mergeCell ref="L128:S128"/>
    <mergeCell ref="A20:A22"/>
    <mergeCell ref="B20:C20"/>
    <mergeCell ref="D20:E20"/>
    <mergeCell ref="F20:G20"/>
    <mergeCell ref="H20:I20"/>
    <mergeCell ref="J20:K20"/>
    <mergeCell ref="L20:S20"/>
    <mergeCell ref="A54:A56"/>
    <mergeCell ref="B54:C54"/>
    <mergeCell ref="D54:E54"/>
    <mergeCell ref="F54:G54"/>
    <mergeCell ref="H54:I54"/>
    <mergeCell ref="J54:K54"/>
    <mergeCell ref="A45:A47"/>
    <mergeCell ref="B45:C45"/>
    <mergeCell ref="D45:E45"/>
    <mergeCell ref="F45:G45"/>
    <mergeCell ref="H45:I45"/>
    <mergeCell ref="J45:K45"/>
    <mergeCell ref="L45:S45"/>
    <mergeCell ref="V31:W31"/>
    <mergeCell ref="X31:Y31"/>
    <mergeCell ref="Z31:AA31"/>
    <mergeCell ref="AB31:AC31"/>
    <mergeCell ref="T20:AC20"/>
    <mergeCell ref="AD20:AD22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L21:M21"/>
    <mergeCell ref="N21:O21"/>
    <mergeCell ref="P21:Q21"/>
    <mergeCell ref="R21:S21"/>
    <mergeCell ref="T21:U21"/>
    <mergeCell ref="V21:W21"/>
    <mergeCell ref="X21:Y21"/>
    <mergeCell ref="Z21:AA21"/>
    <mergeCell ref="A30:A32"/>
    <mergeCell ref="B30:C30"/>
    <mergeCell ref="D30:E30"/>
    <mergeCell ref="F30:G30"/>
    <mergeCell ref="H30:I30"/>
    <mergeCell ref="J30:K30"/>
    <mergeCell ref="L30:S30"/>
    <mergeCell ref="T30:AC30"/>
    <mergeCell ref="AD30:AD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M31"/>
    <mergeCell ref="N31:O31"/>
    <mergeCell ref="P31:Q31"/>
    <mergeCell ref="R31:S31"/>
    <mergeCell ref="T31:U31"/>
    <mergeCell ref="AD45:AD47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K46:K47"/>
    <mergeCell ref="L46:M46"/>
    <mergeCell ref="N46:O46"/>
    <mergeCell ref="P46:Q46"/>
    <mergeCell ref="R46:S46"/>
    <mergeCell ref="T46:U46"/>
    <mergeCell ref="V46:W46"/>
    <mergeCell ref="X46:Y46"/>
    <mergeCell ref="Z46:AA46"/>
    <mergeCell ref="AB46:AC46"/>
    <mergeCell ref="T45:AC45"/>
    <mergeCell ref="T54:AC54"/>
    <mergeCell ref="AD54:AD56"/>
    <mergeCell ref="B55:B56"/>
    <mergeCell ref="C55:C56"/>
    <mergeCell ref="D55:D56"/>
    <mergeCell ref="E55:E56"/>
    <mergeCell ref="F55:F56"/>
    <mergeCell ref="G55:G56"/>
    <mergeCell ref="H55:H56"/>
    <mergeCell ref="I55:I56"/>
    <mergeCell ref="J55:J56"/>
    <mergeCell ref="K55:K56"/>
    <mergeCell ref="L55:M55"/>
    <mergeCell ref="N55:O55"/>
    <mergeCell ref="P55:Q55"/>
    <mergeCell ref="R55:S55"/>
    <mergeCell ref="T55:U55"/>
    <mergeCell ref="V55:W55"/>
    <mergeCell ref="X55:Y55"/>
    <mergeCell ref="Z55:AA55"/>
    <mergeCell ref="AB55:AC55"/>
    <mergeCell ref="L54:S54"/>
    <mergeCell ref="AD70:AD72"/>
    <mergeCell ref="B71:B72"/>
    <mergeCell ref="C71:C72"/>
    <mergeCell ref="D71:D72"/>
    <mergeCell ref="E71:E72"/>
    <mergeCell ref="F71:F72"/>
    <mergeCell ref="G71:G72"/>
    <mergeCell ref="H71:H72"/>
    <mergeCell ref="I71:I72"/>
    <mergeCell ref="J71:J72"/>
    <mergeCell ref="K71:K72"/>
    <mergeCell ref="L71:M71"/>
    <mergeCell ref="N71:O71"/>
    <mergeCell ref="P71:Q71"/>
    <mergeCell ref="R71:S71"/>
    <mergeCell ref="T71:U71"/>
    <mergeCell ref="V71:W71"/>
    <mergeCell ref="X71:Y71"/>
    <mergeCell ref="Z71:AA71"/>
    <mergeCell ref="AB71:AC71"/>
    <mergeCell ref="A79:A81"/>
    <mergeCell ref="B79:C79"/>
    <mergeCell ref="D79:E79"/>
    <mergeCell ref="F79:G79"/>
    <mergeCell ref="H79:I79"/>
    <mergeCell ref="J79:K79"/>
    <mergeCell ref="L79:S79"/>
    <mergeCell ref="T79:AC79"/>
    <mergeCell ref="A70:A72"/>
    <mergeCell ref="B70:C70"/>
    <mergeCell ref="D70:E70"/>
    <mergeCell ref="F70:G70"/>
    <mergeCell ref="H70:I70"/>
    <mergeCell ref="J70:K70"/>
    <mergeCell ref="L70:S70"/>
    <mergeCell ref="T70:AC70"/>
    <mergeCell ref="AD79:AD81"/>
    <mergeCell ref="B80:B81"/>
    <mergeCell ref="C80:C81"/>
    <mergeCell ref="D80:D81"/>
    <mergeCell ref="E80:E81"/>
    <mergeCell ref="F80:F81"/>
    <mergeCell ref="G80:G81"/>
    <mergeCell ref="H80:H81"/>
    <mergeCell ref="I80:I81"/>
    <mergeCell ref="J80:J81"/>
    <mergeCell ref="K80:K81"/>
    <mergeCell ref="L80:M80"/>
    <mergeCell ref="N80:O80"/>
    <mergeCell ref="P80:Q80"/>
    <mergeCell ref="R80:S80"/>
    <mergeCell ref="T80:U80"/>
    <mergeCell ref="V80:W80"/>
    <mergeCell ref="X80:Y80"/>
    <mergeCell ref="Z80:AA80"/>
    <mergeCell ref="AB80:AC80"/>
    <mergeCell ref="T94:AC94"/>
    <mergeCell ref="AD94:AD96"/>
    <mergeCell ref="B95:B96"/>
    <mergeCell ref="C95:C96"/>
    <mergeCell ref="D95:D96"/>
    <mergeCell ref="E95:E96"/>
    <mergeCell ref="F95:F96"/>
    <mergeCell ref="G95:G96"/>
    <mergeCell ref="H95:H96"/>
    <mergeCell ref="I95:I96"/>
    <mergeCell ref="J95:J96"/>
    <mergeCell ref="K95:K96"/>
    <mergeCell ref="L95:M95"/>
    <mergeCell ref="N95:O95"/>
    <mergeCell ref="P95:Q95"/>
    <mergeCell ref="R95:S95"/>
    <mergeCell ref="T95:U95"/>
    <mergeCell ref="V95:W95"/>
    <mergeCell ref="X95:Y95"/>
    <mergeCell ref="Z95:AA95"/>
    <mergeCell ref="AB95:AC95"/>
    <mergeCell ref="AD104:AD106"/>
    <mergeCell ref="B105:B106"/>
    <mergeCell ref="C105:C106"/>
    <mergeCell ref="D105:D106"/>
    <mergeCell ref="E105:E106"/>
    <mergeCell ref="F105:F106"/>
    <mergeCell ref="G105:G106"/>
    <mergeCell ref="H105:H106"/>
    <mergeCell ref="I105:I106"/>
    <mergeCell ref="J105:J106"/>
    <mergeCell ref="K105:K106"/>
    <mergeCell ref="L105:M105"/>
    <mergeCell ref="N105:O105"/>
    <mergeCell ref="P105:Q105"/>
    <mergeCell ref="R105:S105"/>
    <mergeCell ref="T105:U105"/>
    <mergeCell ref="V105:W105"/>
    <mergeCell ref="X105:Y105"/>
    <mergeCell ref="Z105:AA105"/>
    <mergeCell ref="AB105:AC105"/>
    <mergeCell ref="A118:A120"/>
    <mergeCell ref="B118:C118"/>
    <mergeCell ref="D118:E118"/>
    <mergeCell ref="F118:G118"/>
    <mergeCell ref="H118:I118"/>
    <mergeCell ref="J118:K118"/>
    <mergeCell ref="L118:S118"/>
    <mergeCell ref="T118:AC118"/>
    <mergeCell ref="A104:A106"/>
    <mergeCell ref="B104:C104"/>
    <mergeCell ref="D104:E104"/>
    <mergeCell ref="F104:G104"/>
    <mergeCell ref="H104:I104"/>
    <mergeCell ref="J104:K104"/>
    <mergeCell ref="L104:S104"/>
    <mergeCell ref="T104:AC104"/>
    <mergeCell ref="AD118:AD120"/>
    <mergeCell ref="B119:B120"/>
    <mergeCell ref="C119:C120"/>
    <mergeCell ref="D119:D120"/>
    <mergeCell ref="E119:E120"/>
    <mergeCell ref="F119:F120"/>
    <mergeCell ref="G119:G120"/>
    <mergeCell ref="H119:H120"/>
    <mergeCell ref="I119:I120"/>
    <mergeCell ref="J119:J120"/>
    <mergeCell ref="K119:K120"/>
    <mergeCell ref="L119:M119"/>
    <mergeCell ref="N119:O119"/>
    <mergeCell ref="P119:Q119"/>
    <mergeCell ref="R119:S119"/>
    <mergeCell ref="T119:U119"/>
    <mergeCell ref="V119:W119"/>
    <mergeCell ref="X119:Y119"/>
    <mergeCell ref="Z119:AA119"/>
    <mergeCell ref="AB119:AC119"/>
    <mergeCell ref="T128:AC128"/>
    <mergeCell ref="AD128:AD130"/>
    <mergeCell ref="B129:B130"/>
    <mergeCell ref="C129:C130"/>
    <mergeCell ref="D129:D130"/>
    <mergeCell ref="E129:E130"/>
    <mergeCell ref="F129:F130"/>
    <mergeCell ref="G129:G130"/>
    <mergeCell ref="H129:H130"/>
    <mergeCell ref="I129:I130"/>
    <mergeCell ref="J129:J130"/>
    <mergeCell ref="K129:K130"/>
    <mergeCell ref="L129:M129"/>
    <mergeCell ref="N129:O129"/>
    <mergeCell ref="P129:Q129"/>
    <mergeCell ref="R129:S129"/>
    <mergeCell ref="T129:U129"/>
    <mergeCell ref="V129:W129"/>
    <mergeCell ref="X129:Y129"/>
    <mergeCell ref="Z129:AA129"/>
    <mergeCell ref="AB129:AC129"/>
    <mergeCell ref="J143:K143"/>
    <mergeCell ref="L143:S143"/>
    <mergeCell ref="T143:AC143"/>
    <mergeCell ref="AD143:AD145"/>
    <mergeCell ref="B144:B145"/>
    <mergeCell ref="C144:C145"/>
    <mergeCell ref="D144:D145"/>
    <mergeCell ref="E144:E145"/>
    <mergeCell ref="F144:F145"/>
    <mergeCell ref="G144:G145"/>
    <mergeCell ref="H144:H145"/>
    <mergeCell ref="I144:I145"/>
    <mergeCell ref="J144:J145"/>
    <mergeCell ref="K144:K145"/>
    <mergeCell ref="L144:M144"/>
    <mergeCell ref="N144:O144"/>
    <mergeCell ref="P144:Q144"/>
    <mergeCell ref="R144:S144"/>
    <mergeCell ref="T144:U144"/>
    <mergeCell ref="V144:W144"/>
    <mergeCell ref="X144:Y144"/>
    <mergeCell ref="Z144:AA144"/>
    <mergeCell ref="AB144:AC144"/>
    <mergeCell ref="T152:AC152"/>
    <mergeCell ref="AD152:AD154"/>
    <mergeCell ref="B153:B154"/>
    <mergeCell ref="C153:C154"/>
    <mergeCell ref="D153:D154"/>
    <mergeCell ref="E153:E154"/>
    <mergeCell ref="F153:F154"/>
    <mergeCell ref="G153:G154"/>
    <mergeCell ref="H153:H154"/>
    <mergeCell ref="I153:I154"/>
    <mergeCell ref="J153:J154"/>
    <mergeCell ref="K153:K154"/>
    <mergeCell ref="L153:M153"/>
    <mergeCell ref="N153:O153"/>
    <mergeCell ref="P153:Q153"/>
    <mergeCell ref="R153:S153"/>
    <mergeCell ref="T153:U153"/>
    <mergeCell ref="V153:W153"/>
    <mergeCell ref="X153:Y153"/>
    <mergeCell ref="Z153:AA153"/>
    <mergeCell ref="AB153:AC153"/>
    <mergeCell ref="J152:K152"/>
    <mergeCell ref="L152:S152"/>
    <mergeCell ref="H167:I167"/>
    <mergeCell ref="J167:K167"/>
    <mergeCell ref="L167:S167"/>
    <mergeCell ref="T167:AC167"/>
    <mergeCell ref="AD167:AD169"/>
    <mergeCell ref="B168:B169"/>
    <mergeCell ref="C168:C169"/>
    <mergeCell ref="D168:D169"/>
    <mergeCell ref="E168:E169"/>
    <mergeCell ref="F168:F169"/>
    <mergeCell ref="G168:G169"/>
    <mergeCell ref="H168:H169"/>
    <mergeCell ref="I168:I169"/>
    <mergeCell ref="J168:J169"/>
    <mergeCell ref="K168:K169"/>
    <mergeCell ref="L168:M168"/>
    <mergeCell ref="N168:O168"/>
    <mergeCell ref="P168:Q168"/>
    <mergeCell ref="R168:S168"/>
    <mergeCell ref="T168:U168"/>
    <mergeCell ref="V168:W168"/>
    <mergeCell ref="X168:Y168"/>
    <mergeCell ref="Z168:AA168"/>
    <mergeCell ref="AB168:AC168"/>
    <mergeCell ref="AD176:AD178"/>
    <mergeCell ref="B177:B178"/>
    <mergeCell ref="C177:C178"/>
    <mergeCell ref="D177:D178"/>
    <mergeCell ref="E177:E178"/>
    <mergeCell ref="F177:F178"/>
    <mergeCell ref="G177:G178"/>
    <mergeCell ref="H177:H178"/>
    <mergeCell ref="I177:I178"/>
    <mergeCell ref="J177:J178"/>
    <mergeCell ref="K177:K178"/>
    <mergeCell ref="L177:M177"/>
    <mergeCell ref="N177:O177"/>
    <mergeCell ref="P177:Q177"/>
    <mergeCell ref="R177:S177"/>
    <mergeCell ref="T177:U177"/>
    <mergeCell ref="V177:W177"/>
    <mergeCell ref="X177:Y177"/>
    <mergeCell ref="Z177:AA177"/>
    <mergeCell ref="AB177:AC177"/>
    <mergeCell ref="J176:K176"/>
    <mergeCell ref="L176:S176"/>
    <mergeCell ref="T176:AC176"/>
    <mergeCell ref="T190:AC190"/>
    <mergeCell ref="AD190:AD192"/>
    <mergeCell ref="B191:B192"/>
    <mergeCell ref="C191:C192"/>
    <mergeCell ref="D191:D192"/>
    <mergeCell ref="E191:E192"/>
    <mergeCell ref="F191:F192"/>
    <mergeCell ref="G191:G192"/>
    <mergeCell ref="H191:H192"/>
    <mergeCell ref="I191:I192"/>
    <mergeCell ref="J191:J192"/>
    <mergeCell ref="K191:K192"/>
    <mergeCell ref="L191:M191"/>
    <mergeCell ref="N191:O191"/>
    <mergeCell ref="P191:Q191"/>
    <mergeCell ref="R191:S191"/>
    <mergeCell ref="T191:U191"/>
    <mergeCell ref="V191:W191"/>
    <mergeCell ref="X191:Y191"/>
    <mergeCell ref="Z191:AA191"/>
    <mergeCell ref="AB191:AC191"/>
    <mergeCell ref="J199:K199"/>
    <mergeCell ref="L199:S199"/>
    <mergeCell ref="T199:AC199"/>
    <mergeCell ref="AD199:AD201"/>
    <mergeCell ref="B200:B201"/>
    <mergeCell ref="C200:C201"/>
    <mergeCell ref="D200:D201"/>
    <mergeCell ref="E200:E201"/>
    <mergeCell ref="F200:F201"/>
    <mergeCell ref="G200:G201"/>
    <mergeCell ref="H200:H201"/>
    <mergeCell ref="I200:I201"/>
    <mergeCell ref="J200:J201"/>
    <mergeCell ref="K200:K201"/>
    <mergeCell ref="L200:M200"/>
    <mergeCell ref="N200:O200"/>
    <mergeCell ref="P200:Q200"/>
    <mergeCell ref="R200:S200"/>
    <mergeCell ref="T200:U200"/>
    <mergeCell ref="V200:W200"/>
    <mergeCell ref="X200:Y200"/>
    <mergeCell ref="Z200:AA200"/>
    <mergeCell ref="AB200:AC200"/>
    <mergeCell ref="A212:A214"/>
    <mergeCell ref="B212:C212"/>
    <mergeCell ref="D212:E212"/>
    <mergeCell ref="F212:G212"/>
    <mergeCell ref="H212:I212"/>
    <mergeCell ref="J212:K212"/>
    <mergeCell ref="L212:S212"/>
    <mergeCell ref="T212:AC212"/>
    <mergeCell ref="AD212:AD214"/>
    <mergeCell ref="B213:B214"/>
    <mergeCell ref="C213:C214"/>
    <mergeCell ref="D213:D214"/>
    <mergeCell ref="E213:E214"/>
    <mergeCell ref="F213:F214"/>
    <mergeCell ref="G213:G214"/>
    <mergeCell ref="H213:H214"/>
    <mergeCell ref="I213:I214"/>
    <mergeCell ref="J213:J214"/>
    <mergeCell ref="K213:K214"/>
    <mergeCell ref="L213:M213"/>
    <mergeCell ref="N213:O213"/>
    <mergeCell ref="P213:Q213"/>
    <mergeCell ref="R213:S213"/>
    <mergeCell ref="T213:U213"/>
    <mergeCell ref="V213:W213"/>
    <mergeCell ref="X213:Y213"/>
    <mergeCell ref="Z213:AA213"/>
    <mergeCell ref="AB213:AC213"/>
    <mergeCell ref="AD221:AD223"/>
    <mergeCell ref="B222:B223"/>
    <mergeCell ref="C222:C223"/>
    <mergeCell ref="D222:D223"/>
    <mergeCell ref="E222:E223"/>
    <mergeCell ref="F222:F223"/>
    <mergeCell ref="G222:G223"/>
    <mergeCell ref="H222:H223"/>
    <mergeCell ref="I222:I223"/>
    <mergeCell ref="J222:J223"/>
    <mergeCell ref="K222:K223"/>
    <mergeCell ref="L222:M222"/>
    <mergeCell ref="N222:O222"/>
    <mergeCell ref="P222:Q222"/>
    <mergeCell ref="R222:S222"/>
    <mergeCell ref="T222:U222"/>
    <mergeCell ref="AB236:AC236"/>
    <mergeCell ref="V222:W222"/>
    <mergeCell ref="X222:Y222"/>
    <mergeCell ref="Z222:AA222"/>
    <mergeCell ref="AB222:AC222"/>
    <mergeCell ref="A235:A237"/>
    <mergeCell ref="B235:C235"/>
    <mergeCell ref="D235:E235"/>
    <mergeCell ref="F235:G235"/>
    <mergeCell ref="H235:I235"/>
    <mergeCell ref="J235:K235"/>
    <mergeCell ref="L235:S235"/>
    <mergeCell ref="T235:AC235"/>
    <mergeCell ref="A221:A223"/>
    <mergeCell ref="B221:C221"/>
    <mergeCell ref="D221:E221"/>
    <mergeCell ref="F221:G221"/>
    <mergeCell ref="H221:I221"/>
    <mergeCell ref="J221:K221"/>
    <mergeCell ref="L221:S221"/>
    <mergeCell ref="T221:AC221"/>
    <mergeCell ref="L245:M245"/>
    <mergeCell ref="N245:O245"/>
    <mergeCell ref="P245:Q245"/>
    <mergeCell ref="R245:S245"/>
    <mergeCell ref="T245:U245"/>
    <mergeCell ref="AD235:AD237"/>
    <mergeCell ref="B236:B237"/>
    <mergeCell ref="C236:C237"/>
    <mergeCell ref="D236:D237"/>
    <mergeCell ref="E236:E237"/>
    <mergeCell ref="F236:F237"/>
    <mergeCell ref="G236:G237"/>
    <mergeCell ref="H236:H237"/>
    <mergeCell ref="I236:I237"/>
    <mergeCell ref="J236:J237"/>
    <mergeCell ref="K236:K237"/>
    <mergeCell ref="L236:M236"/>
    <mergeCell ref="N236:O236"/>
    <mergeCell ref="P236:Q236"/>
    <mergeCell ref="R236:S236"/>
    <mergeCell ref="T236:U236"/>
    <mergeCell ref="V236:W236"/>
    <mergeCell ref="X236:Y236"/>
    <mergeCell ref="Z236:AA236"/>
    <mergeCell ref="C245:C246"/>
    <mergeCell ref="D245:D246"/>
    <mergeCell ref="E245:E246"/>
    <mergeCell ref="F245:F246"/>
    <mergeCell ref="G245:G246"/>
    <mergeCell ref="H245:H246"/>
    <mergeCell ref="I245:I246"/>
    <mergeCell ref="J245:J246"/>
    <mergeCell ref="K245:K246"/>
    <mergeCell ref="V245:W245"/>
    <mergeCell ref="X245:Y245"/>
    <mergeCell ref="Z245:AA245"/>
    <mergeCell ref="AB245:AC245"/>
    <mergeCell ref="Z4:AD4"/>
    <mergeCell ref="Z5:AD5"/>
    <mergeCell ref="Z6:AD6"/>
    <mergeCell ref="Z9:AD9"/>
    <mergeCell ref="Z10:AD10"/>
    <mergeCell ref="Z11:AD11"/>
    <mergeCell ref="A13:AD13"/>
    <mergeCell ref="A14:AD14"/>
    <mergeCell ref="A15:AD15"/>
    <mergeCell ref="A16:AD16"/>
    <mergeCell ref="A244:A246"/>
    <mergeCell ref="B244:C244"/>
    <mergeCell ref="D244:E244"/>
    <mergeCell ref="F244:G244"/>
    <mergeCell ref="H244:I244"/>
    <mergeCell ref="J244:K244"/>
    <mergeCell ref="L244:S244"/>
    <mergeCell ref="T244:AC244"/>
    <mergeCell ref="AD244:AD246"/>
    <mergeCell ref="B245:B246"/>
  </mergeCells>
  <pageMargins left="0.70866141732283472" right="0.70866141732283472" top="0.74803149606299213" bottom="0.74803149606299213" header="0.31496062992125984" footer="0.31496062992125984"/>
  <pageSetup paperSize="9" scale="11" orientation="portrait" r:id="rId1"/>
  <rowBreaks count="9" manualBreakCount="9">
    <brk id="42" max="29" man="1"/>
    <brk id="66" max="29" man="1"/>
    <brk id="91" max="29" man="1"/>
    <brk id="115" max="29" man="1"/>
    <brk id="139" max="16383" man="1"/>
    <brk id="163" max="29" man="1"/>
    <brk id="187" max="29" man="1"/>
    <brk id="209" max="29" man="1"/>
    <brk id="23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4"/>
  <sheetViews>
    <sheetView tabSelected="1" view="pageBreakPreview" topLeftCell="A58" zoomScale="35" zoomScaleNormal="37" zoomScaleSheetLayoutView="35" workbookViewId="0">
      <selection activeCell="C85" sqref="C85:O85"/>
    </sheetView>
  </sheetViews>
  <sheetFormatPr defaultColWidth="7.28515625" defaultRowHeight="33" x14ac:dyDescent="0.35"/>
  <cols>
    <col min="1" max="1" width="66.5703125" style="32" customWidth="1"/>
    <col min="2" max="2" width="28.5703125" style="34" customWidth="1"/>
    <col min="3" max="3" width="23" style="34" customWidth="1"/>
    <col min="4" max="6" width="23" style="23" customWidth="1"/>
    <col min="7" max="8" width="20.85546875" style="23" customWidth="1"/>
    <col min="9" max="15" width="20.85546875" style="26" customWidth="1"/>
    <col min="16" max="16" width="23.85546875" style="26" customWidth="1"/>
    <col min="17" max="139" width="7.28515625" style="26"/>
    <col min="140" max="140" width="11.140625" style="26" customWidth="1"/>
    <col min="141" max="141" width="52.42578125" style="26" customWidth="1"/>
    <col min="142" max="143" width="19.140625" style="26" customWidth="1"/>
    <col min="144" max="144" width="15.140625" style="26" customWidth="1"/>
    <col min="145" max="145" width="15.28515625" style="26" customWidth="1"/>
    <col min="146" max="146" width="14.42578125" style="26" customWidth="1"/>
    <col min="147" max="147" width="12.7109375" style="26" bestFit="1" customWidth="1"/>
    <col min="148" max="148" width="14.7109375" style="26" customWidth="1"/>
    <col min="149" max="149" width="15.140625" style="26" customWidth="1"/>
    <col min="150" max="150" width="15.7109375" style="26" customWidth="1"/>
    <col min="151" max="151" width="16" style="26" customWidth="1"/>
    <col min="152" max="152" width="13.7109375" style="26" customWidth="1"/>
    <col min="153" max="153" width="16" style="26" customWidth="1"/>
    <col min="154" max="154" width="15.42578125" style="26" customWidth="1"/>
    <col min="155" max="155" width="14" style="26" customWidth="1"/>
    <col min="156" max="156" width="14.5703125" style="26" customWidth="1"/>
    <col min="157" max="157" width="14.7109375" style="26" customWidth="1"/>
    <col min="158" max="158" width="13.28515625" style="26" customWidth="1"/>
    <col min="159" max="159" width="16.7109375" style="26" customWidth="1"/>
    <col min="160" max="160" width="16.42578125" style="26" customWidth="1"/>
    <col min="161" max="161" width="17.140625" style="26" customWidth="1"/>
    <col min="162" max="162" width="18" style="26" customWidth="1"/>
    <col min="163" max="163" width="16.28515625" style="26" customWidth="1"/>
    <col min="164" max="164" width="15.85546875" style="26" customWidth="1"/>
    <col min="165" max="165" width="21.7109375" style="26" customWidth="1"/>
    <col min="166" max="166" width="15" style="26" customWidth="1"/>
    <col min="167" max="167" width="14.7109375" style="26" customWidth="1"/>
    <col min="168" max="395" width="7.28515625" style="26"/>
    <col min="396" max="396" width="11.140625" style="26" customWidth="1"/>
    <col min="397" max="397" width="52.42578125" style="26" customWidth="1"/>
    <col min="398" max="399" width="19.140625" style="26" customWidth="1"/>
    <col min="400" max="400" width="15.140625" style="26" customWidth="1"/>
    <col min="401" max="401" width="15.28515625" style="26" customWidth="1"/>
    <col min="402" max="402" width="14.42578125" style="26" customWidth="1"/>
    <col min="403" max="403" width="12.7109375" style="26" bestFit="1" customWidth="1"/>
    <col min="404" max="404" width="14.7109375" style="26" customWidth="1"/>
    <col min="405" max="405" width="15.140625" style="26" customWidth="1"/>
    <col min="406" max="406" width="15.7109375" style="26" customWidth="1"/>
    <col min="407" max="407" width="16" style="26" customWidth="1"/>
    <col min="408" max="408" width="13.7109375" style="26" customWidth="1"/>
    <col min="409" max="409" width="16" style="26" customWidth="1"/>
    <col min="410" max="410" width="15.42578125" style="26" customWidth="1"/>
    <col min="411" max="411" width="14" style="26" customWidth="1"/>
    <col min="412" max="412" width="14.5703125" style="26" customWidth="1"/>
    <col min="413" max="413" width="14.7109375" style="26" customWidth="1"/>
    <col min="414" max="414" width="13.28515625" style="26" customWidth="1"/>
    <col min="415" max="415" width="16.7109375" style="26" customWidth="1"/>
    <col min="416" max="416" width="16.42578125" style="26" customWidth="1"/>
    <col min="417" max="417" width="17.140625" style="26" customWidth="1"/>
    <col min="418" max="418" width="18" style="26" customWidth="1"/>
    <col min="419" max="419" width="16.28515625" style="26" customWidth="1"/>
    <col min="420" max="420" width="15.85546875" style="26" customWidth="1"/>
    <col min="421" max="421" width="21.7109375" style="26" customWidth="1"/>
    <col min="422" max="422" width="15" style="26" customWidth="1"/>
    <col min="423" max="423" width="14.7109375" style="26" customWidth="1"/>
    <col min="424" max="651" width="7.28515625" style="26"/>
    <col min="652" max="652" width="11.140625" style="26" customWidth="1"/>
    <col min="653" max="653" width="52.42578125" style="26" customWidth="1"/>
    <col min="654" max="655" width="19.140625" style="26" customWidth="1"/>
    <col min="656" max="656" width="15.140625" style="26" customWidth="1"/>
    <col min="657" max="657" width="15.28515625" style="26" customWidth="1"/>
    <col min="658" max="658" width="14.42578125" style="26" customWidth="1"/>
    <col min="659" max="659" width="12.7109375" style="26" bestFit="1" customWidth="1"/>
    <col min="660" max="660" width="14.7109375" style="26" customWidth="1"/>
    <col min="661" max="661" width="15.140625" style="26" customWidth="1"/>
    <col min="662" max="662" width="15.7109375" style="26" customWidth="1"/>
    <col min="663" max="663" width="16" style="26" customWidth="1"/>
    <col min="664" max="664" width="13.7109375" style="26" customWidth="1"/>
    <col min="665" max="665" width="16" style="26" customWidth="1"/>
    <col min="666" max="666" width="15.42578125" style="26" customWidth="1"/>
    <col min="667" max="667" width="14" style="26" customWidth="1"/>
    <col min="668" max="668" width="14.5703125" style="26" customWidth="1"/>
    <col min="669" max="669" width="14.7109375" style="26" customWidth="1"/>
    <col min="670" max="670" width="13.28515625" style="26" customWidth="1"/>
    <col min="671" max="671" width="16.7109375" style="26" customWidth="1"/>
    <col min="672" max="672" width="16.42578125" style="26" customWidth="1"/>
    <col min="673" max="673" width="17.140625" style="26" customWidth="1"/>
    <col min="674" max="674" width="18" style="26" customWidth="1"/>
    <col min="675" max="675" width="16.28515625" style="26" customWidth="1"/>
    <col min="676" max="676" width="15.85546875" style="26" customWidth="1"/>
    <col min="677" max="677" width="21.7109375" style="26" customWidth="1"/>
    <col min="678" max="678" width="15" style="26" customWidth="1"/>
    <col min="679" max="679" width="14.7109375" style="26" customWidth="1"/>
    <col min="680" max="907" width="7.28515625" style="26"/>
    <col min="908" max="908" width="11.140625" style="26" customWidth="1"/>
    <col min="909" max="909" width="52.42578125" style="26" customWidth="1"/>
    <col min="910" max="911" width="19.140625" style="26" customWidth="1"/>
    <col min="912" max="912" width="15.140625" style="26" customWidth="1"/>
    <col min="913" max="913" width="15.28515625" style="26" customWidth="1"/>
    <col min="914" max="914" width="14.42578125" style="26" customWidth="1"/>
    <col min="915" max="915" width="12.7109375" style="26" bestFit="1" customWidth="1"/>
    <col min="916" max="916" width="14.7109375" style="26" customWidth="1"/>
    <col min="917" max="917" width="15.140625" style="26" customWidth="1"/>
    <col min="918" max="918" width="15.7109375" style="26" customWidth="1"/>
    <col min="919" max="919" width="16" style="26" customWidth="1"/>
    <col min="920" max="920" width="13.7109375" style="26" customWidth="1"/>
    <col min="921" max="921" width="16" style="26" customWidth="1"/>
    <col min="922" max="922" width="15.42578125" style="26" customWidth="1"/>
    <col min="923" max="923" width="14" style="26" customWidth="1"/>
    <col min="924" max="924" width="14.5703125" style="26" customWidth="1"/>
    <col min="925" max="925" width="14.7109375" style="26" customWidth="1"/>
    <col min="926" max="926" width="13.28515625" style="26" customWidth="1"/>
    <col min="927" max="927" width="16.7109375" style="26" customWidth="1"/>
    <col min="928" max="928" width="16.42578125" style="26" customWidth="1"/>
    <col min="929" max="929" width="17.140625" style="26" customWidth="1"/>
    <col min="930" max="930" width="18" style="26" customWidth="1"/>
    <col min="931" max="931" width="16.28515625" style="26" customWidth="1"/>
    <col min="932" max="932" width="15.85546875" style="26" customWidth="1"/>
    <col min="933" max="933" width="21.7109375" style="26" customWidth="1"/>
    <col min="934" max="934" width="15" style="26" customWidth="1"/>
    <col min="935" max="935" width="14.7109375" style="26" customWidth="1"/>
    <col min="936" max="1163" width="7.28515625" style="26"/>
    <col min="1164" max="1164" width="11.140625" style="26" customWidth="1"/>
    <col min="1165" max="1165" width="52.42578125" style="26" customWidth="1"/>
    <col min="1166" max="1167" width="19.140625" style="26" customWidth="1"/>
    <col min="1168" max="1168" width="15.140625" style="26" customWidth="1"/>
    <col min="1169" max="1169" width="15.28515625" style="26" customWidth="1"/>
    <col min="1170" max="1170" width="14.42578125" style="26" customWidth="1"/>
    <col min="1171" max="1171" width="12.7109375" style="26" bestFit="1" customWidth="1"/>
    <col min="1172" max="1172" width="14.7109375" style="26" customWidth="1"/>
    <col min="1173" max="1173" width="15.140625" style="26" customWidth="1"/>
    <col min="1174" max="1174" width="15.7109375" style="26" customWidth="1"/>
    <col min="1175" max="1175" width="16" style="26" customWidth="1"/>
    <col min="1176" max="1176" width="13.7109375" style="26" customWidth="1"/>
    <col min="1177" max="1177" width="16" style="26" customWidth="1"/>
    <col min="1178" max="1178" width="15.42578125" style="26" customWidth="1"/>
    <col min="1179" max="1179" width="14" style="26" customWidth="1"/>
    <col min="1180" max="1180" width="14.5703125" style="26" customWidth="1"/>
    <col min="1181" max="1181" width="14.7109375" style="26" customWidth="1"/>
    <col min="1182" max="1182" width="13.28515625" style="26" customWidth="1"/>
    <col min="1183" max="1183" width="16.7109375" style="26" customWidth="1"/>
    <col min="1184" max="1184" width="16.42578125" style="26" customWidth="1"/>
    <col min="1185" max="1185" width="17.140625" style="26" customWidth="1"/>
    <col min="1186" max="1186" width="18" style="26" customWidth="1"/>
    <col min="1187" max="1187" width="16.28515625" style="26" customWidth="1"/>
    <col min="1188" max="1188" width="15.85546875" style="26" customWidth="1"/>
    <col min="1189" max="1189" width="21.7109375" style="26" customWidth="1"/>
    <col min="1190" max="1190" width="15" style="26" customWidth="1"/>
    <col min="1191" max="1191" width="14.7109375" style="26" customWidth="1"/>
    <col min="1192" max="1419" width="7.28515625" style="26"/>
    <col min="1420" max="1420" width="11.140625" style="26" customWidth="1"/>
    <col min="1421" max="1421" width="52.42578125" style="26" customWidth="1"/>
    <col min="1422" max="1423" width="19.140625" style="26" customWidth="1"/>
    <col min="1424" max="1424" width="15.140625" style="26" customWidth="1"/>
    <col min="1425" max="1425" width="15.28515625" style="26" customWidth="1"/>
    <col min="1426" max="1426" width="14.42578125" style="26" customWidth="1"/>
    <col min="1427" max="1427" width="12.7109375" style="26" bestFit="1" customWidth="1"/>
    <col min="1428" max="1428" width="14.7109375" style="26" customWidth="1"/>
    <col min="1429" max="1429" width="15.140625" style="26" customWidth="1"/>
    <col min="1430" max="1430" width="15.7109375" style="26" customWidth="1"/>
    <col min="1431" max="1431" width="16" style="26" customWidth="1"/>
    <col min="1432" max="1432" width="13.7109375" style="26" customWidth="1"/>
    <col min="1433" max="1433" width="16" style="26" customWidth="1"/>
    <col min="1434" max="1434" width="15.42578125" style="26" customWidth="1"/>
    <col min="1435" max="1435" width="14" style="26" customWidth="1"/>
    <col min="1436" max="1436" width="14.5703125" style="26" customWidth="1"/>
    <col min="1437" max="1437" width="14.7109375" style="26" customWidth="1"/>
    <col min="1438" max="1438" width="13.28515625" style="26" customWidth="1"/>
    <col min="1439" max="1439" width="16.7109375" style="26" customWidth="1"/>
    <col min="1440" max="1440" width="16.42578125" style="26" customWidth="1"/>
    <col min="1441" max="1441" width="17.140625" style="26" customWidth="1"/>
    <col min="1442" max="1442" width="18" style="26" customWidth="1"/>
    <col min="1443" max="1443" width="16.28515625" style="26" customWidth="1"/>
    <col min="1444" max="1444" width="15.85546875" style="26" customWidth="1"/>
    <col min="1445" max="1445" width="21.7109375" style="26" customWidth="1"/>
    <col min="1446" max="1446" width="15" style="26" customWidth="1"/>
    <col min="1447" max="1447" width="14.7109375" style="26" customWidth="1"/>
    <col min="1448" max="1675" width="7.28515625" style="26"/>
    <col min="1676" max="1676" width="11.140625" style="26" customWidth="1"/>
    <col min="1677" max="1677" width="52.42578125" style="26" customWidth="1"/>
    <col min="1678" max="1679" width="19.140625" style="26" customWidth="1"/>
    <col min="1680" max="1680" width="15.140625" style="26" customWidth="1"/>
    <col min="1681" max="1681" width="15.28515625" style="26" customWidth="1"/>
    <col min="1682" max="1682" width="14.42578125" style="26" customWidth="1"/>
    <col min="1683" max="1683" width="12.7109375" style="26" bestFit="1" customWidth="1"/>
    <col min="1684" max="1684" width="14.7109375" style="26" customWidth="1"/>
    <col min="1685" max="1685" width="15.140625" style="26" customWidth="1"/>
    <col min="1686" max="1686" width="15.7109375" style="26" customWidth="1"/>
    <col min="1687" max="1687" width="16" style="26" customWidth="1"/>
    <col min="1688" max="1688" width="13.7109375" style="26" customWidth="1"/>
    <col min="1689" max="1689" width="16" style="26" customWidth="1"/>
    <col min="1690" max="1690" width="15.42578125" style="26" customWidth="1"/>
    <col min="1691" max="1691" width="14" style="26" customWidth="1"/>
    <col min="1692" max="1692" width="14.5703125" style="26" customWidth="1"/>
    <col min="1693" max="1693" width="14.7109375" style="26" customWidth="1"/>
    <col min="1694" max="1694" width="13.28515625" style="26" customWidth="1"/>
    <col min="1695" max="1695" width="16.7109375" style="26" customWidth="1"/>
    <col min="1696" max="1696" width="16.42578125" style="26" customWidth="1"/>
    <col min="1697" max="1697" width="17.140625" style="26" customWidth="1"/>
    <col min="1698" max="1698" width="18" style="26" customWidth="1"/>
    <col min="1699" max="1699" width="16.28515625" style="26" customWidth="1"/>
    <col min="1700" max="1700" width="15.85546875" style="26" customWidth="1"/>
    <col min="1701" max="1701" width="21.7109375" style="26" customWidth="1"/>
    <col min="1702" max="1702" width="15" style="26" customWidth="1"/>
    <col min="1703" max="1703" width="14.7109375" style="26" customWidth="1"/>
    <col min="1704" max="1931" width="7.28515625" style="26"/>
    <col min="1932" max="1932" width="11.140625" style="26" customWidth="1"/>
    <col min="1933" max="1933" width="52.42578125" style="26" customWidth="1"/>
    <col min="1934" max="1935" width="19.140625" style="26" customWidth="1"/>
    <col min="1936" max="1936" width="15.140625" style="26" customWidth="1"/>
    <col min="1937" max="1937" width="15.28515625" style="26" customWidth="1"/>
    <col min="1938" max="1938" width="14.42578125" style="26" customWidth="1"/>
    <col min="1939" max="1939" width="12.7109375" style="26" bestFit="1" customWidth="1"/>
    <col min="1940" max="1940" width="14.7109375" style="26" customWidth="1"/>
    <col min="1941" max="1941" width="15.140625" style="26" customWidth="1"/>
    <col min="1942" max="1942" width="15.7109375" style="26" customWidth="1"/>
    <col min="1943" max="1943" width="16" style="26" customWidth="1"/>
    <col min="1944" max="1944" width="13.7109375" style="26" customWidth="1"/>
    <col min="1945" max="1945" width="16" style="26" customWidth="1"/>
    <col min="1946" max="1946" width="15.42578125" style="26" customWidth="1"/>
    <col min="1947" max="1947" width="14" style="26" customWidth="1"/>
    <col min="1948" max="1948" width="14.5703125" style="26" customWidth="1"/>
    <col min="1949" max="1949" width="14.7109375" style="26" customWidth="1"/>
    <col min="1950" max="1950" width="13.28515625" style="26" customWidth="1"/>
    <col min="1951" max="1951" width="16.7109375" style="26" customWidth="1"/>
    <col min="1952" max="1952" width="16.42578125" style="26" customWidth="1"/>
    <col min="1953" max="1953" width="17.140625" style="26" customWidth="1"/>
    <col min="1954" max="1954" width="18" style="26" customWidth="1"/>
    <col min="1955" max="1955" width="16.28515625" style="26" customWidth="1"/>
    <col min="1956" max="1956" width="15.85546875" style="26" customWidth="1"/>
    <col min="1957" max="1957" width="21.7109375" style="26" customWidth="1"/>
    <col min="1958" max="1958" width="15" style="26" customWidth="1"/>
    <col min="1959" max="1959" width="14.7109375" style="26" customWidth="1"/>
    <col min="1960" max="2187" width="7.28515625" style="26"/>
    <col min="2188" max="2188" width="11.140625" style="26" customWidth="1"/>
    <col min="2189" max="2189" width="52.42578125" style="26" customWidth="1"/>
    <col min="2190" max="2191" width="19.140625" style="26" customWidth="1"/>
    <col min="2192" max="2192" width="15.140625" style="26" customWidth="1"/>
    <col min="2193" max="2193" width="15.28515625" style="26" customWidth="1"/>
    <col min="2194" max="2194" width="14.42578125" style="26" customWidth="1"/>
    <col min="2195" max="2195" width="12.7109375" style="26" bestFit="1" customWidth="1"/>
    <col min="2196" max="2196" width="14.7109375" style="26" customWidth="1"/>
    <col min="2197" max="2197" width="15.140625" style="26" customWidth="1"/>
    <col min="2198" max="2198" width="15.7109375" style="26" customWidth="1"/>
    <col min="2199" max="2199" width="16" style="26" customWidth="1"/>
    <col min="2200" max="2200" width="13.7109375" style="26" customWidth="1"/>
    <col min="2201" max="2201" width="16" style="26" customWidth="1"/>
    <col min="2202" max="2202" width="15.42578125" style="26" customWidth="1"/>
    <col min="2203" max="2203" width="14" style="26" customWidth="1"/>
    <col min="2204" max="2204" width="14.5703125" style="26" customWidth="1"/>
    <col min="2205" max="2205" width="14.7109375" style="26" customWidth="1"/>
    <col min="2206" max="2206" width="13.28515625" style="26" customWidth="1"/>
    <col min="2207" max="2207" width="16.7109375" style="26" customWidth="1"/>
    <col min="2208" max="2208" width="16.42578125" style="26" customWidth="1"/>
    <col min="2209" max="2209" width="17.140625" style="26" customWidth="1"/>
    <col min="2210" max="2210" width="18" style="26" customWidth="1"/>
    <col min="2211" max="2211" width="16.28515625" style="26" customWidth="1"/>
    <col min="2212" max="2212" width="15.85546875" style="26" customWidth="1"/>
    <col min="2213" max="2213" width="21.7109375" style="26" customWidth="1"/>
    <col min="2214" max="2214" width="15" style="26" customWidth="1"/>
    <col min="2215" max="2215" width="14.7109375" style="26" customWidth="1"/>
    <col min="2216" max="2443" width="7.28515625" style="26"/>
    <col min="2444" max="2444" width="11.140625" style="26" customWidth="1"/>
    <col min="2445" max="2445" width="52.42578125" style="26" customWidth="1"/>
    <col min="2446" max="2447" width="19.140625" style="26" customWidth="1"/>
    <col min="2448" max="2448" width="15.140625" style="26" customWidth="1"/>
    <col min="2449" max="2449" width="15.28515625" style="26" customWidth="1"/>
    <col min="2450" max="2450" width="14.42578125" style="26" customWidth="1"/>
    <col min="2451" max="2451" width="12.7109375" style="26" bestFit="1" customWidth="1"/>
    <col min="2452" max="2452" width="14.7109375" style="26" customWidth="1"/>
    <col min="2453" max="2453" width="15.140625" style="26" customWidth="1"/>
    <col min="2454" max="2454" width="15.7109375" style="26" customWidth="1"/>
    <col min="2455" max="2455" width="16" style="26" customWidth="1"/>
    <col min="2456" max="2456" width="13.7109375" style="26" customWidth="1"/>
    <col min="2457" max="2457" width="16" style="26" customWidth="1"/>
    <col min="2458" max="2458" width="15.42578125" style="26" customWidth="1"/>
    <col min="2459" max="2459" width="14" style="26" customWidth="1"/>
    <col min="2460" max="2460" width="14.5703125" style="26" customWidth="1"/>
    <col min="2461" max="2461" width="14.7109375" style="26" customWidth="1"/>
    <col min="2462" max="2462" width="13.28515625" style="26" customWidth="1"/>
    <col min="2463" max="2463" width="16.7109375" style="26" customWidth="1"/>
    <col min="2464" max="2464" width="16.42578125" style="26" customWidth="1"/>
    <col min="2465" max="2465" width="17.140625" style="26" customWidth="1"/>
    <col min="2466" max="2466" width="18" style="26" customWidth="1"/>
    <col min="2467" max="2467" width="16.28515625" style="26" customWidth="1"/>
    <col min="2468" max="2468" width="15.85546875" style="26" customWidth="1"/>
    <col min="2469" max="2469" width="21.7109375" style="26" customWidth="1"/>
    <col min="2470" max="2470" width="15" style="26" customWidth="1"/>
    <col min="2471" max="2471" width="14.7109375" style="26" customWidth="1"/>
    <col min="2472" max="2699" width="7.28515625" style="26"/>
    <col min="2700" max="2700" width="11.140625" style="26" customWidth="1"/>
    <col min="2701" max="2701" width="52.42578125" style="26" customWidth="1"/>
    <col min="2702" max="2703" width="19.140625" style="26" customWidth="1"/>
    <col min="2704" max="2704" width="15.140625" style="26" customWidth="1"/>
    <col min="2705" max="2705" width="15.28515625" style="26" customWidth="1"/>
    <col min="2706" max="2706" width="14.42578125" style="26" customWidth="1"/>
    <col min="2707" max="2707" width="12.7109375" style="26" bestFit="1" customWidth="1"/>
    <col min="2708" max="2708" width="14.7109375" style="26" customWidth="1"/>
    <col min="2709" max="2709" width="15.140625" style="26" customWidth="1"/>
    <col min="2710" max="2710" width="15.7109375" style="26" customWidth="1"/>
    <col min="2711" max="2711" width="16" style="26" customWidth="1"/>
    <col min="2712" max="2712" width="13.7109375" style="26" customWidth="1"/>
    <col min="2713" max="2713" width="16" style="26" customWidth="1"/>
    <col min="2714" max="2714" width="15.42578125" style="26" customWidth="1"/>
    <col min="2715" max="2715" width="14" style="26" customWidth="1"/>
    <col min="2716" max="2716" width="14.5703125" style="26" customWidth="1"/>
    <col min="2717" max="2717" width="14.7109375" style="26" customWidth="1"/>
    <col min="2718" max="2718" width="13.28515625" style="26" customWidth="1"/>
    <col min="2719" max="2719" width="16.7109375" style="26" customWidth="1"/>
    <col min="2720" max="2720" width="16.42578125" style="26" customWidth="1"/>
    <col min="2721" max="2721" width="17.140625" style="26" customWidth="1"/>
    <col min="2722" max="2722" width="18" style="26" customWidth="1"/>
    <col min="2723" max="2723" width="16.28515625" style="26" customWidth="1"/>
    <col min="2724" max="2724" width="15.85546875" style="26" customWidth="1"/>
    <col min="2725" max="2725" width="21.7109375" style="26" customWidth="1"/>
    <col min="2726" max="2726" width="15" style="26" customWidth="1"/>
    <col min="2727" max="2727" width="14.7109375" style="26" customWidth="1"/>
    <col min="2728" max="2955" width="7.28515625" style="26"/>
    <col min="2956" max="2956" width="11.140625" style="26" customWidth="1"/>
    <col min="2957" max="2957" width="52.42578125" style="26" customWidth="1"/>
    <col min="2958" max="2959" width="19.140625" style="26" customWidth="1"/>
    <col min="2960" max="2960" width="15.140625" style="26" customWidth="1"/>
    <col min="2961" max="2961" width="15.28515625" style="26" customWidth="1"/>
    <col min="2962" max="2962" width="14.42578125" style="26" customWidth="1"/>
    <col min="2963" max="2963" width="12.7109375" style="26" bestFit="1" customWidth="1"/>
    <col min="2964" max="2964" width="14.7109375" style="26" customWidth="1"/>
    <col min="2965" max="2965" width="15.140625" style="26" customWidth="1"/>
    <col min="2966" max="2966" width="15.7109375" style="26" customWidth="1"/>
    <col min="2967" max="2967" width="16" style="26" customWidth="1"/>
    <col min="2968" max="2968" width="13.7109375" style="26" customWidth="1"/>
    <col min="2969" max="2969" width="16" style="26" customWidth="1"/>
    <col min="2970" max="2970" width="15.42578125" style="26" customWidth="1"/>
    <col min="2971" max="2971" width="14" style="26" customWidth="1"/>
    <col min="2972" max="2972" width="14.5703125" style="26" customWidth="1"/>
    <col min="2973" max="2973" width="14.7109375" style="26" customWidth="1"/>
    <col min="2974" max="2974" width="13.28515625" style="26" customWidth="1"/>
    <col min="2975" max="2975" width="16.7109375" style="26" customWidth="1"/>
    <col min="2976" max="2976" width="16.42578125" style="26" customWidth="1"/>
    <col min="2977" max="2977" width="17.140625" style="26" customWidth="1"/>
    <col min="2978" max="2978" width="18" style="26" customWidth="1"/>
    <col min="2979" max="2979" width="16.28515625" style="26" customWidth="1"/>
    <col min="2980" max="2980" width="15.85546875" style="26" customWidth="1"/>
    <col min="2981" max="2981" width="21.7109375" style="26" customWidth="1"/>
    <col min="2982" max="2982" width="15" style="26" customWidth="1"/>
    <col min="2983" max="2983" width="14.7109375" style="26" customWidth="1"/>
    <col min="2984" max="3211" width="7.28515625" style="26"/>
    <col min="3212" max="3212" width="11.140625" style="26" customWidth="1"/>
    <col min="3213" max="3213" width="52.42578125" style="26" customWidth="1"/>
    <col min="3214" max="3215" width="19.140625" style="26" customWidth="1"/>
    <col min="3216" max="3216" width="15.140625" style="26" customWidth="1"/>
    <col min="3217" max="3217" width="15.28515625" style="26" customWidth="1"/>
    <col min="3218" max="3218" width="14.42578125" style="26" customWidth="1"/>
    <col min="3219" max="3219" width="12.7109375" style="26" bestFit="1" customWidth="1"/>
    <col min="3220" max="3220" width="14.7109375" style="26" customWidth="1"/>
    <col min="3221" max="3221" width="15.140625" style="26" customWidth="1"/>
    <col min="3222" max="3222" width="15.7109375" style="26" customWidth="1"/>
    <col min="3223" max="3223" width="16" style="26" customWidth="1"/>
    <col min="3224" max="3224" width="13.7109375" style="26" customWidth="1"/>
    <col min="3225" max="3225" width="16" style="26" customWidth="1"/>
    <col min="3226" max="3226" width="15.42578125" style="26" customWidth="1"/>
    <col min="3227" max="3227" width="14" style="26" customWidth="1"/>
    <col min="3228" max="3228" width="14.5703125" style="26" customWidth="1"/>
    <col min="3229" max="3229" width="14.7109375" style="26" customWidth="1"/>
    <col min="3230" max="3230" width="13.28515625" style="26" customWidth="1"/>
    <col min="3231" max="3231" width="16.7109375" style="26" customWidth="1"/>
    <col min="3232" max="3232" width="16.42578125" style="26" customWidth="1"/>
    <col min="3233" max="3233" width="17.140625" style="26" customWidth="1"/>
    <col min="3234" max="3234" width="18" style="26" customWidth="1"/>
    <col min="3235" max="3235" width="16.28515625" style="26" customWidth="1"/>
    <col min="3236" max="3236" width="15.85546875" style="26" customWidth="1"/>
    <col min="3237" max="3237" width="21.7109375" style="26" customWidth="1"/>
    <col min="3238" max="3238" width="15" style="26" customWidth="1"/>
    <col min="3239" max="3239" width="14.7109375" style="26" customWidth="1"/>
    <col min="3240" max="3467" width="7.28515625" style="26"/>
    <col min="3468" max="3468" width="11.140625" style="26" customWidth="1"/>
    <col min="3469" max="3469" width="52.42578125" style="26" customWidth="1"/>
    <col min="3470" max="3471" width="19.140625" style="26" customWidth="1"/>
    <col min="3472" max="3472" width="15.140625" style="26" customWidth="1"/>
    <col min="3473" max="3473" width="15.28515625" style="26" customWidth="1"/>
    <col min="3474" max="3474" width="14.42578125" style="26" customWidth="1"/>
    <col min="3475" max="3475" width="12.7109375" style="26" bestFit="1" customWidth="1"/>
    <col min="3476" max="3476" width="14.7109375" style="26" customWidth="1"/>
    <col min="3477" max="3477" width="15.140625" style="26" customWidth="1"/>
    <col min="3478" max="3478" width="15.7109375" style="26" customWidth="1"/>
    <col min="3479" max="3479" width="16" style="26" customWidth="1"/>
    <col min="3480" max="3480" width="13.7109375" style="26" customWidth="1"/>
    <col min="3481" max="3481" width="16" style="26" customWidth="1"/>
    <col min="3482" max="3482" width="15.42578125" style="26" customWidth="1"/>
    <col min="3483" max="3483" width="14" style="26" customWidth="1"/>
    <col min="3484" max="3484" width="14.5703125" style="26" customWidth="1"/>
    <col min="3485" max="3485" width="14.7109375" style="26" customWidth="1"/>
    <col min="3486" max="3486" width="13.28515625" style="26" customWidth="1"/>
    <col min="3487" max="3487" width="16.7109375" style="26" customWidth="1"/>
    <col min="3488" max="3488" width="16.42578125" style="26" customWidth="1"/>
    <col min="3489" max="3489" width="17.140625" style="26" customWidth="1"/>
    <col min="3490" max="3490" width="18" style="26" customWidth="1"/>
    <col min="3491" max="3491" width="16.28515625" style="26" customWidth="1"/>
    <col min="3492" max="3492" width="15.85546875" style="26" customWidth="1"/>
    <col min="3493" max="3493" width="21.7109375" style="26" customWidth="1"/>
    <col min="3494" max="3494" width="15" style="26" customWidth="1"/>
    <col min="3495" max="3495" width="14.7109375" style="26" customWidth="1"/>
    <col min="3496" max="3723" width="7.28515625" style="26"/>
    <col min="3724" max="3724" width="11.140625" style="26" customWidth="1"/>
    <col min="3725" max="3725" width="52.42578125" style="26" customWidth="1"/>
    <col min="3726" max="3727" width="19.140625" style="26" customWidth="1"/>
    <col min="3728" max="3728" width="15.140625" style="26" customWidth="1"/>
    <col min="3729" max="3729" width="15.28515625" style="26" customWidth="1"/>
    <col min="3730" max="3730" width="14.42578125" style="26" customWidth="1"/>
    <col min="3731" max="3731" width="12.7109375" style="26" bestFit="1" customWidth="1"/>
    <col min="3732" max="3732" width="14.7109375" style="26" customWidth="1"/>
    <col min="3733" max="3733" width="15.140625" style="26" customWidth="1"/>
    <col min="3734" max="3734" width="15.7109375" style="26" customWidth="1"/>
    <col min="3735" max="3735" width="16" style="26" customWidth="1"/>
    <col min="3736" max="3736" width="13.7109375" style="26" customWidth="1"/>
    <col min="3737" max="3737" width="16" style="26" customWidth="1"/>
    <col min="3738" max="3738" width="15.42578125" style="26" customWidth="1"/>
    <col min="3739" max="3739" width="14" style="26" customWidth="1"/>
    <col min="3740" max="3740" width="14.5703125" style="26" customWidth="1"/>
    <col min="3741" max="3741" width="14.7109375" style="26" customWidth="1"/>
    <col min="3742" max="3742" width="13.28515625" style="26" customWidth="1"/>
    <col min="3743" max="3743" width="16.7109375" style="26" customWidth="1"/>
    <col min="3744" max="3744" width="16.42578125" style="26" customWidth="1"/>
    <col min="3745" max="3745" width="17.140625" style="26" customWidth="1"/>
    <col min="3746" max="3746" width="18" style="26" customWidth="1"/>
    <col min="3747" max="3747" width="16.28515625" style="26" customWidth="1"/>
    <col min="3748" max="3748" width="15.85546875" style="26" customWidth="1"/>
    <col min="3749" max="3749" width="21.7109375" style="26" customWidth="1"/>
    <col min="3750" max="3750" width="15" style="26" customWidth="1"/>
    <col min="3751" max="3751" width="14.7109375" style="26" customWidth="1"/>
    <col min="3752" max="3979" width="7.28515625" style="26"/>
    <col min="3980" max="3980" width="11.140625" style="26" customWidth="1"/>
    <col min="3981" max="3981" width="52.42578125" style="26" customWidth="1"/>
    <col min="3982" max="3983" width="19.140625" style="26" customWidth="1"/>
    <col min="3984" max="3984" width="15.140625" style="26" customWidth="1"/>
    <col min="3985" max="3985" width="15.28515625" style="26" customWidth="1"/>
    <col min="3986" max="3986" width="14.42578125" style="26" customWidth="1"/>
    <col min="3987" max="3987" width="12.7109375" style="26" bestFit="1" customWidth="1"/>
    <col min="3988" max="3988" width="14.7109375" style="26" customWidth="1"/>
    <col min="3989" max="3989" width="15.140625" style="26" customWidth="1"/>
    <col min="3990" max="3990" width="15.7109375" style="26" customWidth="1"/>
    <col min="3991" max="3991" width="16" style="26" customWidth="1"/>
    <col min="3992" max="3992" width="13.7109375" style="26" customWidth="1"/>
    <col min="3993" max="3993" width="16" style="26" customWidth="1"/>
    <col min="3994" max="3994" width="15.42578125" style="26" customWidth="1"/>
    <col min="3995" max="3995" width="14" style="26" customWidth="1"/>
    <col min="3996" max="3996" width="14.5703125" style="26" customWidth="1"/>
    <col min="3997" max="3997" width="14.7109375" style="26" customWidth="1"/>
    <col min="3998" max="3998" width="13.28515625" style="26" customWidth="1"/>
    <col min="3999" max="3999" width="16.7109375" style="26" customWidth="1"/>
    <col min="4000" max="4000" width="16.42578125" style="26" customWidth="1"/>
    <col min="4001" max="4001" width="17.140625" style="26" customWidth="1"/>
    <col min="4002" max="4002" width="18" style="26" customWidth="1"/>
    <col min="4003" max="4003" width="16.28515625" style="26" customWidth="1"/>
    <col min="4004" max="4004" width="15.85546875" style="26" customWidth="1"/>
    <col min="4005" max="4005" width="21.7109375" style="26" customWidth="1"/>
    <col min="4006" max="4006" width="15" style="26" customWidth="1"/>
    <col min="4007" max="4007" width="14.7109375" style="26" customWidth="1"/>
    <col min="4008" max="4235" width="7.28515625" style="26"/>
    <col min="4236" max="4236" width="11.140625" style="26" customWidth="1"/>
    <col min="4237" max="4237" width="52.42578125" style="26" customWidth="1"/>
    <col min="4238" max="4239" width="19.140625" style="26" customWidth="1"/>
    <col min="4240" max="4240" width="15.140625" style="26" customWidth="1"/>
    <col min="4241" max="4241" width="15.28515625" style="26" customWidth="1"/>
    <col min="4242" max="4242" width="14.42578125" style="26" customWidth="1"/>
    <col min="4243" max="4243" width="12.7109375" style="26" bestFit="1" customWidth="1"/>
    <col min="4244" max="4244" width="14.7109375" style="26" customWidth="1"/>
    <col min="4245" max="4245" width="15.140625" style="26" customWidth="1"/>
    <col min="4246" max="4246" width="15.7109375" style="26" customWidth="1"/>
    <col min="4247" max="4247" width="16" style="26" customWidth="1"/>
    <col min="4248" max="4248" width="13.7109375" style="26" customWidth="1"/>
    <col min="4249" max="4249" width="16" style="26" customWidth="1"/>
    <col min="4250" max="4250" width="15.42578125" style="26" customWidth="1"/>
    <col min="4251" max="4251" width="14" style="26" customWidth="1"/>
    <col min="4252" max="4252" width="14.5703125" style="26" customWidth="1"/>
    <col min="4253" max="4253" width="14.7109375" style="26" customWidth="1"/>
    <col min="4254" max="4254" width="13.28515625" style="26" customWidth="1"/>
    <col min="4255" max="4255" width="16.7109375" style="26" customWidth="1"/>
    <col min="4256" max="4256" width="16.42578125" style="26" customWidth="1"/>
    <col min="4257" max="4257" width="17.140625" style="26" customWidth="1"/>
    <col min="4258" max="4258" width="18" style="26" customWidth="1"/>
    <col min="4259" max="4259" width="16.28515625" style="26" customWidth="1"/>
    <col min="4260" max="4260" width="15.85546875" style="26" customWidth="1"/>
    <col min="4261" max="4261" width="21.7109375" style="26" customWidth="1"/>
    <col min="4262" max="4262" width="15" style="26" customWidth="1"/>
    <col min="4263" max="4263" width="14.7109375" style="26" customWidth="1"/>
    <col min="4264" max="4491" width="7.28515625" style="26"/>
    <col min="4492" max="4492" width="11.140625" style="26" customWidth="1"/>
    <col min="4493" max="4493" width="52.42578125" style="26" customWidth="1"/>
    <col min="4494" max="4495" width="19.140625" style="26" customWidth="1"/>
    <col min="4496" max="4496" width="15.140625" style="26" customWidth="1"/>
    <col min="4497" max="4497" width="15.28515625" style="26" customWidth="1"/>
    <col min="4498" max="4498" width="14.42578125" style="26" customWidth="1"/>
    <col min="4499" max="4499" width="12.7109375" style="26" bestFit="1" customWidth="1"/>
    <col min="4500" max="4500" width="14.7109375" style="26" customWidth="1"/>
    <col min="4501" max="4501" width="15.140625" style="26" customWidth="1"/>
    <col min="4502" max="4502" width="15.7109375" style="26" customWidth="1"/>
    <col min="4503" max="4503" width="16" style="26" customWidth="1"/>
    <col min="4504" max="4504" width="13.7109375" style="26" customWidth="1"/>
    <col min="4505" max="4505" width="16" style="26" customWidth="1"/>
    <col min="4506" max="4506" width="15.42578125" style="26" customWidth="1"/>
    <col min="4507" max="4507" width="14" style="26" customWidth="1"/>
    <col min="4508" max="4508" width="14.5703125" style="26" customWidth="1"/>
    <col min="4509" max="4509" width="14.7109375" style="26" customWidth="1"/>
    <col min="4510" max="4510" width="13.28515625" style="26" customWidth="1"/>
    <col min="4511" max="4511" width="16.7109375" style="26" customWidth="1"/>
    <col min="4512" max="4512" width="16.42578125" style="26" customWidth="1"/>
    <col min="4513" max="4513" width="17.140625" style="26" customWidth="1"/>
    <col min="4514" max="4514" width="18" style="26" customWidth="1"/>
    <col min="4515" max="4515" width="16.28515625" style="26" customWidth="1"/>
    <col min="4516" max="4516" width="15.85546875" style="26" customWidth="1"/>
    <col min="4517" max="4517" width="21.7109375" style="26" customWidth="1"/>
    <col min="4518" max="4518" width="15" style="26" customWidth="1"/>
    <col min="4519" max="4519" width="14.7109375" style="26" customWidth="1"/>
    <col min="4520" max="4747" width="7.28515625" style="26"/>
    <col min="4748" max="4748" width="11.140625" style="26" customWidth="1"/>
    <col min="4749" max="4749" width="52.42578125" style="26" customWidth="1"/>
    <col min="4750" max="4751" width="19.140625" style="26" customWidth="1"/>
    <col min="4752" max="4752" width="15.140625" style="26" customWidth="1"/>
    <col min="4753" max="4753" width="15.28515625" style="26" customWidth="1"/>
    <col min="4754" max="4754" width="14.42578125" style="26" customWidth="1"/>
    <col min="4755" max="4755" width="12.7109375" style="26" bestFit="1" customWidth="1"/>
    <col min="4756" max="4756" width="14.7109375" style="26" customWidth="1"/>
    <col min="4757" max="4757" width="15.140625" style="26" customWidth="1"/>
    <col min="4758" max="4758" width="15.7109375" style="26" customWidth="1"/>
    <col min="4759" max="4759" width="16" style="26" customWidth="1"/>
    <col min="4760" max="4760" width="13.7109375" style="26" customWidth="1"/>
    <col min="4761" max="4761" width="16" style="26" customWidth="1"/>
    <col min="4762" max="4762" width="15.42578125" style="26" customWidth="1"/>
    <col min="4763" max="4763" width="14" style="26" customWidth="1"/>
    <col min="4764" max="4764" width="14.5703125" style="26" customWidth="1"/>
    <col min="4765" max="4765" width="14.7109375" style="26" customWidth="1"/>
    <col min="4766" max="4766" width="13.28515625" style="26" customWidth="1"/>
    <col min="4767" max="4767" width="16.7109375" style="26" customWidth="1"/>
    <col min="4768" max="4768" width="16.42578125" style="26" customWidth="1"/>
    <col min="4769" max="4769" width="17.140625" style="26" customWidth="1"/>
    <col min="4770" max="4770" width="18" style="26" customWidth="1"/>
    <col min="4771" max="4771" width="16.28515625" style="26" customWidth="1"/>
    <col min="4772" max="4772" width="15.85546875" style="26" customWidth="1"/>
    <col min="4773" max="4773" width="21.7109375" style="26" customWidth="1"/>
    <col min="4774" max="4774" width="15" style="26" customWidth="1"/>
    <col min="4775" max="4775" width="14.7109375" style="26" customWidth="1"/>
    <col min="4776" max="5003" width="7.28515625" style="26"/>
    <col min="5004" max="5004" width="11.140625" style="26" customWidth="1"/>
    <col min="5005" max="5005" width="52.42578125" style="26" customWidth="1"/>
    <col min="5006" max="5007" width="19.140625" style="26" customWidth="1"/>
    <col min="5008" max="5008" width="15.140625" style="26" customWidth="1"/>
    <col min="5009" max="5009" width="15.28515625" style="26" customWidth="1"/>
    <col min="5010" max="5010" width="14.42578125" style="26" customWidth="1"/>
    <col min="5011" max="5011" width="12.7109375" style="26" bestFit="1" customWidth="1"/>
    <col min="5012" max="5012" width="14.7109375" style="26" customWidth="1"/>
    <col min="5013" max="5013" width="15.140625" style="26" customWidth="1"/>
    <col min="5014" max="5014" width="15.7109375" style="26" customWidth="1"/>
    <col min="5015" max="5015" width="16" style="26" customWidth="1"/>
    <col min="5016" max="5016" width="13.7109375" style="26" customWidth="1"/>
    <col min="5017" max="5017" width="16" style="26" customWidth="1"/>
    <col min="5018" max="5018" width="15.42578125" style="26" customWidth="1"/>
    <col min="5019" max="5019" width="14" style="26" customWidth="1"/>
    <col min="5020" max="5020" width="14.5703125" style="26" customWidth="1"/>
    <col min="5021" max="5021" width="14.7109375" style="26" customWidth="1"/>
    <col min="5022" max="5022" width="13.28515625" style="26" customWidth="1"/>
    <col min="5023" max="5023" width="16.7109375" style="26" customWidth="1"/>
    <col min="5024" max="5024" width="16.42578125" style="26" customWidth="1"/>
    <col min="5025" max="5025" width="17.140625" style="26" customWidth="1"/>
    <col min="5026" max="5026" width="18" style="26" customWidth="1"/>
    <col min="5027" max="5027" width="16.28515625" style="26" customWidth="1"/>
    <col min="5028" max="5028" width="15.85546875" style="26" customWidth="1"/>
    <col min="5029" max="5029" width="21.7109375" style="26" customWidth="1"/>
    <col min="5030" max="5030" width="15" style="26" customWidth="1"/>
    <col min="5031" max="5031" width="14.7109375" style="26" customWidth="1"/>
    <col min="5032" max="5259" width="7.28515625" style="26"/>
    <col min="5260" max="5260" width="11.140625" style="26" customWidth="1"/>
    <col min="5261" max="5261" width="52.42578125" style="26" customWidth="1"/>
    <col min="5262" max="5263" width="19.140625" style="26" customWidth="1"/>
    <col min="5264" max="5264" width="15.140625" style="26" customWidth="1"/>
    <col min="5265" max="5265" width="15.28515625" style="26" customWidth="1"/>
    <col min="5266" max="5266" width="14.42578125" style="26" customWidth="1"/>
    <col min="5267" max="5267" width="12.7109375" style="26" bestFit="1" customWidth="1"/>
    <col min="5268" max="5268" width="14.7109375" style="26" customWidth="1"/>
    <col min="5269" max="5269" width="15.140625" style="26" customWidth="1"/>
    <col min="5270" max="5270" width="15.7109375" style="26" customWidth="1"/>
    <col min="5271" max="5271" width="16" style="26" customWidth="1"/>
    <col min="5272" max="5272" width="13.7109375" style="26" customWidth="1"/>
    <col min="5273" max="5273" width="16" style="26" customWidth="1"/>
    <col min="5274" max="5274" width="15.42578125" style="26" customWidth="1"/>
    <col min="5275" max="5275" width="14" style="26" customWidth="1"/>
    <col min="5276" max="5276" width="14.5703125" style="26" customWidth="1"/>
    <col min="5277" max="5277" width="14.7109375" style="26" customWidth="1"/>
    <col min="5278" max="5278" width="13.28515625" style="26" customWidth="1"/>
    <col min="5279" max="5279" width="16.7109375" style="26" customWidth="1"/>
    <col min="5280" max="5280" width="16.42578125" style="26" customWidth="1"/>
    <col min="5281" max="5281" width="17.140625" style="26" customWidth="1"/>
    <col min="5282" max="5282" width="18" style="26" customWidth="1"/>
    <col min="5283" max="5283" width="16.28515625" style="26" customWidth="1"/>
    <col min="5284" max="5284" width="15.85546875" style="26" customWidth="1"/>
    <col min="5285" max="5285" width="21.7109375" style="26" customWidth="1"/>
    <col min="5286" max="5286" width="15" style="26" customWidth="1"/>
    <col min="5287" max="5287" width="14.7109375" style="26" customWidth="1"/>
    <col min="5288" max="5515" width="7.28515625" style="26"/>
    <col min="5516" max="5516" width="11.140625" style="26" customWidth="1"/>
    <col min="5517" max="5517" width="52.42578125" style="26" customWidth="1"/>
    <col min="5518" max="5519" width="19.140625" style="26" customWidth="1"/>
    <col min="5520" max="5520" width="15.140625" style="26" customWidth="1"/>
    <col min="5521" max="5521" width="15.28515625" style="26" customWidth="1"/>
    <col min="5522" max="5522" width="14.42578125" style="26" customWidth="1"/>
    <col min="5523" max="5523" width="12.7109375" style="26" bestFit="1" customWidth="1"/>
    <col min="5524" max="5524" width="14.7109375" style="26" customWidth="1"/>
    <col min="5525" max="5525" width="15.140625" style="26" customWidth="1"/>
    <col min="5526" max="5526" width="15.7109375" style="26" customWidth="1"/>
    <col min="5527" max="5527" width="16" style="26" customWidth="1"/>
    <col min="5528" max="5528" width="13.7109375" style="26" customWidth="1"/>
    <col min="5529" max="5529" width="16" style="26" customWidth="1"/>
    <col min="5530" max="5530" width="15.42578125" style="26" customWidth="1"/>
    <col min="5531" max="5531" width="14" style="26" customWidth="1"/>
    <col min="5532" max="5532" width="14.5703125" style="26" customWidth="1"/>
    <col min="5533" max="5533" width="14.7109375" style="26" customWidth="1"/>
    <col min="5534" max="5534" width="13.28515625" style="26" customWidth="1"/>
    <col min="5535" max="5535" width="16.7109375" style="26" customWidth="1"/>
    <col min="5536" max="5536" width="16.42578125" style="26" customWidth="1"/>
    <col min="5537" max="5537" width="17.140625" style="26" customWidth="1"/>
    <col min="5538" max="5538" width="18" style="26" customWidth="1"/>
    <col min="5539" max="5539" width="16.28515625" style="26" customWidth="1"/>
    <col min="5540" max="5540" width="15.85546875" style="26" customWidth="1"/>
    <col min="5541" max="5541" width="21.7109375" style="26" customWidth="1"/>
    <col min="5542" max="5542" width="15" style="26" customWidth="1"/>
    <col min="5543" max="5543" width="14.7109375" style="26" customWidth="1"/>
    <col min="5544" max="5771" width="7.28515625" style="26"/>
    <col min="5772" max="5772" width="11.140625" style="26" customWidth="1"/>
    <col min="5773" max="5773" width="52.42578125" style="26" customWidth="1"/>
    <col min="5774" max="5775" width="19.140625" style="26" customWidth="1"/>
    <col min="5776" max="5776" width="15.140625" style="26" customWidth="1"/>
    <col min="5777" max="5777" width="15.28515625" style="26" customWidth="1"/>
    <col min="5778" max="5778" width="14.42578125" style="26" customWidth="1"/>
    <col min="5779" max="5779" width="12.7109375" style="26" bestFit="1" customWidth="1"/>
    <col min="5780" max="5780" width="14.7109375" style="26" customWidth="1"/>
    <col min="5781" max="5781" width="15.140625" style="26" customWidth="1"/>
    <col min="5782" max="5782" width="15.7109375" style="26" customWidth="1"/>
    <col min="5783" max="5783" width="16" style="26" customWidth="1"/>
    <col min="5784" max="5784" width="13.7109375" style="26" customWidth="1"/>
    <col min="5785" max="5785" width="16" style="26" customWidth="1"/>
    <col min="5786" max="5786" width="15.42578125" style="26" customWidth="1"/>
    <col min="5787" max="5787" width="14" style="26" customWidth="1"/>
    <col min="5788" max="5788" width="14.5703125" style="26" customWidth="1"/>
    <col min="5789" max="5789" width="14.7109375" style="26" customWidth="1"/>
    <col min="5790" max="5790" width="13.28515625" style="26" customWidth="1"/>
    <col min="5791" max="5791" width="16.7109375" style="26" customWidth="1"/>
    <col min="5792" max="5792" width="16.42578125" style="26" customWidth="1"/>
    <col min="5793" max="5793" width="17.140625" style="26" customWidth="1"/>
    <col min="5794" max="5794" width="18" style="26" customWidth="1"/>
    <col min="5795" max="5795" width="16.28515625" style="26" customWidth="1"/>
    <col min="5796" max="5796" width="15.85546875" style="26" customWidth="1"/>
    <col min="5797" max="5797" width="21.7109375" style="26" customWidth="1"/>
    <col min="5798" max="5798" width="15" style="26" customWidth="1"/>
    <col min="5799" max="5799" width="14.7109375" style="26" customWidth="1"/>
    <col min="5800" max="6027" width="7.28515625" style="26"/>
    <col min="6028" max="6028" width="11.140625" style="26" customWidth="1"/>
    <col min="6029" max="6029" width="52.42578125" style="26" customWidth="1"/>
    <col min="6030" max="6031" width="19.140625" style="26" customWidth="1"/>
    <col min="6032" max="6032" width="15.140625" style="26" customWidth="1"/>
    <col min="6033" max="6033" width="15.28515625" style="26" customWidth="1"/>
    <col min="6034" max="6034" width="14.42578125" style="26" customWidth="1"/>
    <col min="6035" max="6035" width="12.7109375" style="26" bestFit="1" customWidth="1"/>
    <col min="6036" max="6036" width="14.7109375" style="26" customWidth="1"/>
    <col min="6037" max="6037" width="15.140625" style="26" customWidth="1"/>
    <col min="6038" max="6038" width="15.7109375" style="26" customWidth="1"/>
    <col min="6039" max="6039" width="16" style="26" customWidth="1"/>
    <col min="6040" max="6040" width="13.7109375" style="26" customWidth="1"/>
    <col min="6041" max="6041" width="16" style="26" customWidth="1"/>
    <col min="6042" max="6042" width="15.42578125" style="26" customWidth="1"/>
    <col min="6043" max="6043" width="14" style="26" customWidth="1"/>
    <col min="6044" max="6044" width="14.5703125" style="26" customWidth="1"/>
    <col min="6045" max="6045" width="14.7109375" style="26" customWidth="1"/>
    <col min="6046" max="6046" width="13.28515625" style="26" customWidth="1"/>
    <col min="6047" max="6047" width="16.7109375" style="26" customWidth="1"/>
    <col min="6048" max="6048" width="16.42578125" style="26" customWidth="1"/>
    <col min="6049" max="6049" width="17.140625" style="26" customWidth="1"/>
    <col min="6050" max="6050" width="18" style="26" customWidth="1"/>
    <col min="6051" max="6051" width="16.28515625" style="26" customWidth="1"/>
    <col min="6052" max="6052" width="15.85546875" style="26" customWidth="1"/>
    <col min="6053" max="6053" width="21.7109375" style="26" customWidth="1"/>
    <col min="6054" max="6054" width="15" style="26" customWidth="1"/>
    <col min="6055" max="6055" width="14.7109375" style="26" customWidth="1"/>
    <col min="6056" max="6283" width="7.28515625" style="26"/>
    <col min="6284" max="6284" width="11.140625" style="26" customWidth="1"/>
    <col min="6285" max="6285" width="52.42578125" style="26" customWidth="1"/>
    <col min="6286" max="6287" width="19.140625" style="26" customWidth="1"/>
    <col min="6288" max="6288" width="15.140625" style="26" customWidth="1"/>
    <col min="6289" max="6289" width="15.28515625" style="26" customWidth="1"/>
    <col min="6290" max="6290" width="14.42578125" style="26" customWidth="1"/>
    <col min="6291" max="6291" width="12.7109375" style="26" bestFit="1" customWidth="1"/>
    <col min="6292" max="6292" width="14.7109375" style="26" customWidth="1"/>
    <col min="6293" max="6293" width="15.140625" style="26" customWidth="1"/>
    <col min="6294" max="6294" width="15.7109375" style="26" customWidth="1"/>
    <col min="6295" max="6295" width="16" style="26" customWidth="1"/>
    <col min="6296" max="6296" width="13.7109375" style="26" customWidth="1"/>
    <col min="6297" max="6297" width="16" style="26" customWidth="1"/>
    <col min="6298" max="6298" width="15.42578125" style="26" customWidth="1"/>
    <col min="6299" max="6299" width="14" style="26" customWidth="1"/>
    <col min="6300" max="6300" width="14.5703125" style="26" customWidth="1"/>
    <col min="6301" max="6301" width="14.7109375" style="26" customWidth="1"/>
    <col min="6302" max="6302" width="13.28515625" style="26" customWidth="1"/>
    <col min="6303" max="6303" width="16.7109375" style="26" customWidth="1"/>
    <col min="6304" max="6304" width="16.42578125" style="26" customWidth="1"/>
    <col min="6305" max="6305" width="17.140625" style="26" customWidth="1"/>
    <col min="6306" max="6306" width="18" style="26" customWidth="1"/>
    <col min="6307" max="6307" width="16.28515625" style="26" customWidth="1"/>
    <col min="6308" max="6308" width="15.85546875" style="26" customWidth="1"/>
    <col min="6309" max="6309" width="21.7109375" style="26" customWidth="1"/>
    <col min="6310" max="6310" width="15" style="26" customWidth="1"/>
    <col min="6311" max="6311" width="14.7109375" style="26" customWidth="1"/>
    <col min="6312" max="6539" width="7.28515625" style="26"/>
    <col min="6540" max="6540" width="11.140625" style="26" customWidth="1"/>
    <col min="6541" max="6541" width="52.42578125" style="26" customWidth="1"/>
    <col min="6542" max="6543" width="19.140625" style="26" customWidth="1"/>
    <col min="6544" max="6544" width="15.140625" style="26" customWidth="1"/>
    <col min="6545" max="6545" width="15.28515625" style="26" customWidth="1"/>
    <col min="6546" max="6546" width="14.42578125" style="26" customWidth="1"/>
    <col min="6547" max="6547" width="12.7109375" style="26" bestFit="1" customWidth="1"/>
    <col min="6548" max="6548" width="14.7109375" style="26" customWidth="1"/>
    <col min="6549" max="6549" width="15.140625" style="26" customWidth="1"/>
    <col min="6550" max="6550" width="15.7109375" style="26" customWidth="1"/>
    <col min="6551" max="6551" width="16" style="26" customWidth="1"/>
    <col min="6552" max="6552" width="13.7109375" style="26" customWidth="1"/>
    <col min="6553" max="6553" width="16" style="26" customWidth="1"/>
    <col min="6554" max="6554" width="15.42578125" style="26" customWidth="1"/>
    <col min="6555" max="6555" width="14" style="26" customWidth="1"/>
    <col min="6556" max="6556" width="14.5703125" style="26" customWidth="1"/>
    <col min="6557" max="6557" width="14.7109375" style="26" customWidth="1"/>
    <col min="6558" max="6558" width="13.28515625" style="26" customWidth="1"/>
    <col min="6559" max="6559" width="16.7109375" style="26" customWidth="1"/>
    <col min="6560" max="6560" width="16.42578125" style="26" customWidth="1"/>
    <col min="6561" max="6561" width="17.140625" style="26" customWidth="1"/>
    <col min="6562" max="6562" width="18" style="26" customWidth="1"/>
    <col min="6563" max="6563" width="16.28515625" style="26" customWidth="1"/>
    <col min="6564" max="6564" width="15.85546875" style="26" customWidth="1"/>
    <col min="6565" max="6565" width="21.7109375" style="26" customWidth="1"/>
    <col min="6566" max="6566" width="15" style="26" customWidth="1"/>
    <col min="6567" max="6567" width="14.7109375" style="26" customWidth="1"/>
    <col min="6568" max="6795" width="7.28515625" style="26"/>
    <col min="6796" max="6796" width="11.140625" style="26" customWidth="1"/>
    <col min="6797" max="6797" width="52.42578125" style="26" customWidth="1"/>
    <col min="6798" max="6799" width="19.140625" style="26" customWidth="1"/>
    <col min="6800" max="6800" width="15.140625" style="26" customWidth="1"/>
    <col min="6801" max="6801" width="15.28515625" style="26" customWidth="1"/>
    <col min="6802" max="6802" width="14.42578125" style="26" customWidth="1"/>
    <col min="6803" max="6803" width="12.7109375" style="26" bestFit="1" customWidth="1"/>
    <col min="6804" max="6804" width="14.7109375" style="26" customWidth="1"/>
    <col min="6805" max="6805" width="15.140625" style="26" customWidth="1"/>
    <col min="6806" max="6806" width="15.7109375" style="26" customWidth="1"/>
    <col min="6807" max="6807" width="16" style="26" customWidth="1"/>
    <col min="6808" max="6808" width="13.7109375" style="26" customWidth="1"/>
    <col min="6809" max="6809" width="16" style="26" customWidth="1"/>
    <col min="6810" max="6810" width="15.42578125" style="26" customWidth="1"/>
    <col min="6811" max="6811" width="14" style="26" customWidth="1"/>
    <col min="6812" max="6812" width="14.5703125" style="26" customWidth="1"/>
    <col min="6813" max="6813" width="14.7109375" style="26" customWidth="1"/>
    <col min="6814" max="6814" width="13.28515625" style="26" customWidth="1"/>
    <col min="6815" max="6815" width="16.7109375" style="26" customWidth="1"/>
    <col min="6816" max="6816" width="16.42578125" style="26" customWidth="1"/>
    <col min="6817" max="6817" width="17.140625" style="26" customWidth="1"/>
    <col min="6818" max="6818" width="18" style="26" customWidth="1"/>
    <col min="6819" max="6819" width="16.28515625" style="26" customWidth="1"/>
    <col min="6820" max="6820" width="15.85546875" style="26" customWidth="1"/>
    <col min="6821" max="6821" width="21.7109375" style="26" customWidth="1"/>
    <col min="6822" max="6822" width="15" style="26" customWidth="1"/>
    <col min="6823" max="6823" width="14.7109375" style="26" customWidth="1"/>
    <col min="6824" max="7051" width="7.28515625" style="26"/>
    <col min="7052" max="7052" width="11.140625" style="26" customWidth="1"/>
    <col min="7053" max="7053" width="52.42578125" style="26" customWidth="1"/>
    <col min="7054" max="7055" width="19.140625" style="26" customWidth="1"/>
    <col min="7056" max="7056" width="15.140625" style="26" customWidth="1"/>
    <col min="7057" max="7057" width="15.28515625" style="26" customWidth="1"/>
    <col min="7058" max="7058" width="14.42578125" style="26" customWidth="1"/>
    <col min="7059" max="7059" width="12.7109375" style="26" bestFit="1" customWidth="1"/>
    <col min="7060" max="7060" width="14.7109375" style="26" customWidth="1"/>
    <col min="7061" max="7061" width="15.140625" style="26" customWidth="1"/>
    <col min="7062" max="7062" width="15.7109375" style="26" customWidth="1"/>
    <col min="7063" max="7063" width="16" style="26" customWidth="1"/>
    <col min="7064" max="7064" width="13.7109375" style="26" customWidth="1"/>
    <col min="7065" max="7065" width="16" style="26" customWidth="1"/>
    <col min="7066" max="7066" width="15.42578125" style="26" customWidth="1"/>
    <col min="7067" max="7067" width="14" style="26" customWidth="1"/>
    <col min="7068" max="7068" width="14.5703125" style="26" customWidth="1"/>
    <col min="7069" max="7069" width="14.7109375" style="26" customWidth="1"/>
    <col min="7070" max="7070" width="13.28515625" style="26" customWidth="1"/>
    <col min="7071" max="7071" width="16.7109375" style="26" customWidth="1"/>
    <col min="7072" max="7072" width="16.42578125" style="26" customWidth="1"/>
    <col min="7073" max="7073" width="17.140625" style="26" customWidth="1"/>
    <col min="7074" max="7074" width="18" style="26" customWidth="1"/>
    <col min="7075" max="7075" width="16.28515625" style="26" customWidth="1"/>
    <col min="7076" max="7076" width="15.85546875" style="26" customWidth="1"/>
    <col min="7077" max="7077" width="21.7109375" style="26" customWidth="1"/>
    <col min="7078" max="7078" width="15" style="26" customWidth="1"/>
    <col min="7079" max="7079" width="14.7109375" style="26" customWidth="1"/>
    <col min="7080" max="7307" width="7.28515625" style="26"/>
    <col min="7308" max="7308" width="11.140625" style="26" customWidth="1"/>
    <col min="7309" max="7309" width="52.42578125" style="26" customWidth="1"/>
    <col min="7310" max="7311" width="19.140625" style="26" customWidth="1"/>
    <col min="7312" max="7312" width="15.140625" style="26" customWidth="1"/>
    <col min="7313" max="7313" width="15.28515625" style="26" customWidth="1"/>
    <col min="7314" max="7314" width="14.42578125" style="26" customWidth="1"/>
    <col min="7315" max="7315" width="12.7109375" style="26" bestFit="1" customWidth="1"/>
    <col min="7316" max="7316" width="14.7109375" style="26" customWidth="1"/>
    <col min="7317" max="7317" width="15.140625" style="26" customWidth="1"/>
    <col min="7318" max="7318" width="15.7109375" style="26" customWidth="1"/>
    <col min="7319" max="7319" width="16" style="26" customWidth="1"/>
    <col min="7320" max="7320" width="13.7109375" style="26" customWidth="1"/>
    <col min="7321" max="7321" width="16" style="26" customWidth="1"/>
    <col min="7322" max="7322" width="15.42578125" style="26" customWidth="1"/>
    <col min="7323" max="7323" width="14" style="26" customWidth="1"/>
    <col min="7324" max="7324" width="14.5703125" style="26" customWidth="1"/>
    <col min="7325" max="7325" width="14.7109375" style="26" customWidth="1"/>
    <col min="7326" max="7326" width="13.28515625" style="26" customWidth="1"/>
    <col min="7327" max="7327" width="16.7109375" style="26" customWidth="1"/>
    <col min="7328" max="7328" width="16.42578125" style="26" customWidth="1"/>
    <col min="7329" max="7329" width="17.140625" style="26" customWidth="1"/>
    <col min="7330" max="7330" width="18" style="26" customWidth="1"/>
    <col min="7331" max="7331" width="16.28515625" style="26" customWidth="1"/>
    <col min="7332" max="7332" width="15.85546875" style="26" customWidth="1"/>
    <col min="7333" max="7333" width="21.7109375" style="26" customWidth="1"/>
    <col min="7334" max="7334" width="15" style="26" customWidth="1"/>
    <col min="7335" max="7335" width="14.7109375" style="26" customWidth="1"/>
    <col min="7336" max="7563" width="7.28515625" style="26"/>
    <col min="7564" max="7564" width="11.140625" style="26" customWidth="1"/>
    <col min="7565" max="7565" width="52.42578125" style="26" customWidth="1"/>
    <col min="7566" max="7567" width="19.140625" style="26" customWidth="1"/>
    <col min="7568" max="7568" width="15.140625" style="26" customWidth="1"/>
    <col min="7569" max="7569" width="15.28515625" style="26" customWidth="1"/>
    <col min="7570" max="7570" width="14.42578125" style="26" customWidth="1"/>
    <col min="7571" max="7571" width="12.7109375" style="26" bestFit="1" customWidth="1"/>
    <col min="7572" max="7572" width="14.7109375" style="26" customWidth="1"/>
    <col min="7573" max="7573" width="15.140625" style="26" customWidth="1"/>
    <col min="7574" max="7574" width="15.7109375" style="26" customWidth="1"/>
    <col min="7575" max="7575" width="16" style="26" customWidth="1"/>
    <col min="7576" max="7576" width="13.7109375" style="26" customWidth="1"/>
    <col min="7577" max="7577" width="16" style="26" customWidth="1"/>
    <col min="7578" max="7578" width="15.42578125" style="26" customWidth="1"/>
    <col min="7579" max="7579" width="14" style="26" customWidth="1"/>
    <col min="7580" max="7580" width="14.5703125" style="26" customWidth="1"/>
    <col min="7581" max="7581" width="14.7109375" style="26" customWidth="1"/>
    <col min="7582" max="7582" width="13.28515625" style="26" customWidth="1"/>
    <col min="7583" max="7583" width="16.7109375" style="26" customWidth="1"/>
    <col min="7584" max="7584" width="16.42578125" style="26" customWidth="1"/>
    <col min="7585" max="7585" width="17.140625" style="26" customWidth="1"/>
    <col min="7586" max="7586" width="18" style="26" customWidth="1"/>
    <col min="7587" max="7587" width="16.28515625" style="26" customWidth="1"/>
    <col min="7588" max="7588" width="15.85546875" style="26" customWidth="1"/>
    <col min="7589" max="7589" width="21.7109375" style="26" customWidth="1"/>
    <col min="7590" max="7590" width="15" style="26" customWidth="1"/>
    <col min="7591" max="7591" width="14.7109375" style="26" customWidth="1"/>
    <col min="7592" max="7819" width="7.28515625" style="26"/>
    <col min="7820" max="7820" width="11.140625" style="26" customWidth="1"/>
    <col min="7821" max="7821" width="52.42578125" style="26" customWidth="1"/>
    <col min="7822" max="7823" width="19.140625" style="26" customWidth="1"/>
    <col min="7824" max="7824" width="15.140625" style="26" customWidth="1"/>
    <col min="7825" max="7825" width="15.28515625" style="26" customWidth="1"/>
    <col min="7826" max="7826" width="14.42578125" style="26" customWidth="1"/>
    <col min="7827" max="7827" width="12.7109375" style="26" bestFit="1" customWidth="1"/>
    <col min="7828" max="7828" width="14.7109375" style="26" customWidth="1"/>
    <col min="7829" max="7829" width="15.140625" style="26" customWidth="1"/>
    <col min="7830" max="7830" width="15.7109375" style="26" customWidth="1"/>
    <col min="7831" max="7831" width="16" style="26" customWidth="1"/>
    <col min="7832" max="7832" width="13.7109375" style="26" customWidth="1"/>
    <col min="7833" max="7833" width="16" style="26" customWidth="1"/>
    <col min="7834" max="7834" width="15.42578125" style="26" customWidth="1"/>
    <col min="7835" max="7835" width="14" style="26" customWidth="1"/>
    <col min="7836" max="7836" width="14.5703125" style="26" customWidth="1"/>
    <col min="7837" max="7837" width="14.7109375" style="26" customWidth="1"/>
    <col min="7838" max="7838" width="13.28515625" style="26" customWidth="1"/>
    <col min="7839" max="7839" width="16.7109375" style="26" customWidth="1"/>
    <col min="7840" max="7840" width="16.42578125" style="26" customWidth="1"/>
    <col min="7841" max="7841" width="17.140625" style="26" customWidth="1"/>
    <col min="7842" max="7842" width="18" style="26" customWidth="1"/>
    <col min="7843" max="7843" width="16.28515625" style="26" customWidth="1"/>
    <col min="7844" max="7844" width="15.85546875" style="26" customWidth="1"/>
    <col min="7845" max="7845" width="21.7109375" style="26" customWidth="1"/>
    <col min="7846" max="7846" width="15" style="26" customWidth="1"/>
    <col min="7847" max="7847" width="14.7109375" style="26" customWidth="1"/>
    <col min="7848" max="8075" width="7.28515625" style="26"/>
    <col min="8076" max="8076" width="11.140625" style="26" customWidth="1"/>
    <col min="8077" max="8077" width="52.42578125" style="26" customWidth="1"/>
    <col min="8078" max="8079" width="19.140625" style="26" customWidth="1"/>
    <col min="8080" max="8080" width="15.140625" style="26" customWidth="1"/>
    <col min="8081" max="8081" width="15.28515625" style="26" customWidth="1"/>
    <col min="8082" max="8082" width="14.42578125" style="26" customWidth="1"/>
    <col min="8083" max="8083" width="12.7109375" style="26" bestFit="1" customWidth="1"/>
    <col min="8084" max="8084" width="14.7109375" style="26" customWidth="1"/>
    <col min="8085" max="8085" width="15.140625" style="26" customWidth="1"/>
    <col min="8086" max="8086" width="15.7109375" style="26" customWidth="1"/>
    <col min="8087" max="8087" width="16" style="26" customWidth="1"/>
    <col min="8088" max="8088" width="13.7109375" style="26" customWidth="1"/>
    <col min="8089" max="8089" width="16" style="26" customWidth="1"/>
    <col min="8090" max="8090" width="15.42578125" style="26" customWidth="1"/>
    <col min="8091" max="8091" width="14" style="26" customWidth="1"/>
    <col min="8092" max="8092" width="14.5703125" style="26" customWidth="1"/>
    <col min="8093" max="8093" width="14.7109375" style="26" customWidth="1"/>
    <col min="8094" max="8094" width="13.28515625" style="26" customWidth="1"/>
    <col min="8095" max="8095" width="16.7109375" style="26" customWidth="1"/>
    <col min="8096" max="8096" width="16.42578125" style="26" customWidth="1"/>
    <col min="8097" max="8097" width="17.140625" style="26" customWidth="1"/>
    <col min="8098" max="8098" width="18" style="26" customWidth="1"/>
    <col min="8099" max="8099" width="16.28515625" style="26" customWidth="1"/>
    <col min="8100" max="8100" width="15.85546875" style="26" customWidth="1"/>
    <col min="8101" max="8101" width="21.7109375" style="26" customWidth="1"/>
    <col min="8102" max="8102" width="15" style="26" customWidth="1"/>
    <col min="8103" max="8103" width="14.7109375" style="26" customWidth="1"/>
    <col min="8104" max="8331" width="7.28515625" style="26"/>
    <col min="8332" max="8332" width="11.140625" style="26" customWidth="1"/>
    <col min="8333" max="8333" width="52.42578125" style="26" customWidth="1"/>
    <col min="8334" max="8335" width="19.140625" style="26" customWidth="1"/>
    <col min="8336" max="8336" width="15.140625" style="26" customWidth="1"/>
    <col min="8337" max="8337" width="15.28515625" style="26" customWidth="1"/>
    <col min="8338" max="8338" width="14.42578125" style="26" customWidth="1"/>
    <col min="8339" max="8339" width="12.7109375" style="26" bestFit="1" customWidth="1"/>
    <col min="8340" max="8340" width="14.7109375" style="26" customWidth="1"/>
    <col min="8341" max="8341" width="15.140625" style="26" customWidth="1"/>
    <col min="8342" max="8342" width="15.7109375" style="26" customWidth="1"/>
    <col min="8343" max="8343" width="16" style="26" customWidth="1"/>
    <col min="8344" max="8344" width="13.7109375" style="26" customWidth="1"/>
    <col min="8345" max="8345" width="16" style="26" customWidth="1"/>
    <col min="8346" max="8346" width="15.42578125" style="26" customWidth="1"/>
    <col min="8347" max="8347" width="14" style="26" customWidth="1"/>
    <col min="8348" max="8348" width="14.5703125" style="26" customWidth="1"/>
    <col min="8349" max="8349" width="14.7109375" style="26" customWidth="1"/>
    <col min="8350" max="8350" width="13.28515625" style="26" customWidth="1"/>
    <col min="8351" max="8351" width="16.7109375" style="26" customWidth="1"/>
    <col min="8352" max="8352" width="16.42578125" style="26" customWidth="1"/>
    <col min="8353" max="8353" width="17.140625" style="26" customWidth="1"/>
    <col min="8354" max="8354" width="18" style="26" customWidth="1"/>
    <col min="8355" max="8355" width="16.28515625" style="26" customWidth="1"/>
    <col min="8356" max="8356" width="15.85546875" style="26" customWidth="1"/>
    <col min="8357" max="8357" width="21.7109375" style="26" customWidth="1"/>
    <col min="8358" max="8358" width="15" style="26" customWidth="1"/>
    <col min="8359" max="8359" width="14.7109375" style="26" customWidth="1"/>
    <col min="8360" max="8587" width="7.28515625" style="26"/>
    <col min="8588" max="8588" width="11.140625" style="26" customWidth="1"/>
    <col min="8589" max="8589" width="52.42578125" style="26" customWidth="1"/>
    <col min="8590" max="8591" width="19.140625" style="26" customWidth="1"/>
    <col min="8592" max="8592" width="15.140625" style="26" customWidth="1"/>
    <col min="8593" max="8593" width="15.28515625" style="26" customWidth="1"/>
    <col min="8594" max="8594" width="14.42578125" style="26" customWidth="1"/>
    <col min="8595" max="8595" width="12.7109375" style="26" bestFit="1" customWidth="1"/>
    <col min="8596" max="8596" width="14.7109375" style="26" customWidth="1"/>
    <col min="8597" max="8597" width="15.140625" style="26" customWidth="1"/>
    <col min="8598" max="8598" width="15.7109375" style="26" customWidth="1"/>
    <col min="8599" max="8599" width="16" style="26" customWidth="1"/>
    <col min="8600" max="8600" width="13.7109375" style="26" customWidth="1"/>
    <col min="8601" max="8601" width="16" style="26" customWidth="1"/>
    <col min="8602" max="8602" width="15.42578125" style="26" customWidth="1"/>
    <col min="8603" max="8603" width="14" style="26" customWidth="1"/>
    <col min="8604" max="8604" width="14.5703125" style="26" customWidth="1"/>
    <col min="8605" max="8605" width="14.7109375" style="26" customWidth="1"/>
    <col min="8606" max="8606" width="13.28515625" style="26" customWidth="1"/>
    <col min="8607" max="8607" width="16.7109375" style="26" customWidth="1"/>
    <col min="8608" max="8608" width="16.42578125" style="26" customWidth="1"/>
    <col min="8609" max="8609" width="17.140625" style="26" customWidth="1"/>
    <col min="8610" max="8610" width="18" style="26" customWidth="1"/>
    <col min="8611" max="8611" width="16.28515625" style="26" customWidth="1"/>
    <col min="8612" max="8612" width="15.85546875" style="26" customWidth="1"/>
    <col min="8613" max="8613" width="21.7109375" style="26" customWidth="1"/>
    <col min="8614" max="8614" width="15" style="26" customWidth="1"/>
    <col min="8615" max="8615" width="14.7109375" style="26" customWidth="1"/>
    <col min="8616" max="8843" width="7.28515625" style="26"/>
    <col min="8844" max="8844" width="11.140625" style="26" customWidth="1"/>
    <col min="8845" max="8845" width="52.42578125" style="26" customWidth="1"/>
    <col min="8846" max="8847" width="19.140625" style="26" customWidth="1"/>
    <col min="8848" max="8848" width="15.140625" style="26" customWidth="1"/>
    <col min="8849" max="8849" width="15.28515625" style="26" customWidth="1"/>
    <col min="8850" max="8850" width="14.42578125" style="26" customWidth="1"/>
    <col min="8851" max="8851" width="12.7109375" style="26" bestFit="1" customWidth="1"/>
    <col min="8852" max="8852" width="14.7109375" style="26" customWidth="1"/>
    <col min="8853" max="8853" width="15.140625" style="26" customWidth="1"/>
    <col min="8854" max="8854" width="15.7109375" style="26" customWidth="1"/>
    <col min="8855" max="8855" width="16" style="26" customWidth="1"/>
    <col min="8856" max="8856" width="13.7109375" style="26" customWidth="1"/>
    <col min="8857" max="8857" width="16" style="26" customWidth="1"/>
    <col min="8858" max="8858" width="15.42578125" style="26" customWidth="1"/>
    <col min="8859" max="8859" width="14" style="26" customWidth="1"/>
    <col min="8860" max="8860" width="14.5703125" style="26" customWidth="1"/>
    <col min="8861" max="8861" width="14.7109375" style="26" customWidth="1"/>
    <col min="8862" max="8862" width="13.28515625" style="26" customWidth="1"/>
    <col min="8863" max="8863" width="16.7109375" style="26" customWidth="1"/>
    <col min="8864" max="8864" width="16.42578125" style="26" customWidth="1"/>
    <col min="8865" max="8865" width="17.140625" style="26" customWidth="1"/>
    <col min="8866" max="8866" width="18" style="26" customWidth="1"/>
    <col min="8867" max="8867" width="16.28515625" style="26" customWidth="1"/>
    <col min="8868" max="8868" width="15.85546875" style="26" customWidth="1"/>
    <col min="8869" max="8869" width="21.7109375" style="26" customWidth="1"/>
    <col min="8870" max="8870" width="15" style="26" customWidth="1"/>
    <col min="8871" max="8871" width="14.7109375" style="26" customWidth="1"/>
    <col min="8872" max="9099" width="7.28515625" style="26"/>
    <col min="9100" max="9100" width="11.140625" style="26" customWidth="1"/>
    <col min="9101" max="9101" width="52.42578125" style="26" customWidth="1"/>
    <col min="9102" max="9103" width="19.140625" style="26" customWidth="1"/>
    <col min="9104" max="9104" width="15.140625" style="26" customWidth="1"/>
    <col min="9105" max="9105" width="15.28515625" style="26" customWidth="1"/>
    <col min="9106" max="9106" width="14.42578125" style="26" customWidth="1"/>
    <col min="9107" max="9107" width="12.7109375" style="26" bestFit="1" customWidth="1"/>
    <col min="9108" max="9108" width="14.7109375" style="26" customWidth="1"/>
    <col min="9109" max="9109" width="15.140625" style="26" customWidth="1"/>
    <col min="9110" max="9110" width="15.7109375" style="26" customWidth="1"/>
    <col min="9111" max="9111" width="16" style="26" customWidth="1"/>
    <col min="9112" max="9112" width="13.7109375" style="26" customWidth="1"/>
    <col min="9113" max="9113" width="16" style="26" customWidth="1"/>
    <col min="9114" max="9114" width="15.42578125" style="26" customWidth="1"/>
    <col min="9115" max="9115" width="14" style="26" customWidth="1"/>
    <col min="9116" max="9116" width="14.5703125" style="26" customWidth="1"/>
    <col min="9117" max="9117" width="14.7109375" style="26" customWidth="1"/>
    <col min="9118" max="9118" width="13.28515625" style="26" customWidth="1"/>
    <col min="9119" max="9119" width="16.7109375" style="26" customWidth="1"/>
    <col min="9120" max="9120" width="16.42578125" style="26" customWidth="1"/>
    <col min="9121" max="9121" width="17.140625" style="26" customWidth="1"/>
    <col min="9122" max="9122" width="18" style="26" customWidth="1"/>
    <col min="9123" max="9123" width="16.28515625" style="26" customWidth="1"/>
    <col min="9124" max="9124" width="15.85546875" style="26" customWidth="1"/>
    <col min="9125" max="9125" width="21.7109375" style="26" customWidth="1"/>
    <col min="9126" max="9126" width="15" style="26" customWidth="1"/>
    <col min="9127" max="9127" width="14.7109375" style="26" customWidth="1"/>
    <col min="9128" max="9355" width="7.28515625" style="26"/>
    <col min="9356" max="9356" width="11.140625" style="26" customWidth="1"/>
    <col min="9357" max="9357" width="52.42578125" style="26" customWidth="1"/>
    <col min="9358" max="9359" width="19.140625" style="26" customWidth="1"/>
    <col min="9360" max="9360" width="15.140625" style="26" customWidth="1"/>
    <col min="9361" max="9361" width="15.28515625" style="26" customWidth="1"/>
    <col min="9362" max="9362" width="14.42578125" style="26" customWidth="1"/>
    <col min="9363" max="9363" width="12.7109375" style="26" bestFit="1" customWidth="1"/>
    <col min="9364" max="9364" width="14.7109375" style="26" customWidth="1"/>
    <col min="9365" max="9365" width="15.140625" style="26" customWidth="1"/>
    <col min="9366" max="9366" width="15.7109375" style="26" customWidth="1"/>
    <col min="9367" max="9367" width="16" style="26" customWidth="1"/>
    <col min="9368" max="9368" width="13.7109375" style="26" customWidth="1"/>
    <col min="9369" max="9369" width="16" style="26" customWidth="1"/>
    <col min="9370" max="9370" width="15.42578125" style="26" customWidth="1"/>
    <col min="9371" max="9371" width="14" style="26" customWidth="1"/>
    <col min="9372" max="9372" width="14.5703125" style="26" customWidth="1"/>
    <col min="9373" max="9373" width="14.7109375" style="26" customWidth="1"/>
    <col min="9374" max="9374" width="13.28515625" style="26" customWidth="1"/>
    <col min="9375" max="9375" width="16.7109375" style="26" customWidth="1"/>
    <col min="9376" max="9376" width="16.42578125" style="26" customWidth="1"/>
    <col min="9377" max="9377" width="17.140625" style="26" customWidth="1"/>
    <col min="9378" max="9378" width="18" style="26" customWidth="1"/>
    <col min="9379" max="9379" width="16.28515625" style="26" customWidth="1"/>
    <col min="9380" max="9380" width="15.85546875" style="26" customWidth="1"/>
    <col min="9381" max="9381" width="21.7109375" style="26" customWidth="1"/>
    <col min="9382" max="9382" width="15" style="26" customWidth="1"/>
    <col min="9383" max="9383" width="14.7109375" style="26" customWidth="1"/>
    <col min="9384" max="9611" width="7.28515625" style="26"/>
    <col min="9612" max="9612" width="11.140625" style="26" customWidth="1"/>
    <col min="9613" max="9613" width="52.42578125" style="26" customWidth="1"/>
    <col min="9614" max="9615" width="19.140625" style="26" customWidth="1"/>
    <col min="9616" max="9616" width="15.140625" style="26" customWidth="1"/>
    <col min="9617" max="9617" width="15.28515625" style="26" customWidth="1"/>
    <col min="9618" max="9618" width="14.42578125" style="26" customWidth="1"/>
    <col min="9619" max="9619" width="12.7109375" style="26" bestFit="1" customWidth="1"/>
    <col min="9620" max="9620" width="14.7109375" style="26" customWidth="1"/>
    <col min="9621" max="9621" width="15.140625" style="26" customWidth="1"/>
    <col min="9622" max="9622" width="15.7109375" style="26" customWidth="1"/>
    <col min="9623" max="9623" width="16" style="26" customWidth="1"/>
    <col min="9624" max="9624" width="13.7109375" style="26" customWidth="1"/>
    <col min="9625" max="9625" width="16" style="26" customWidth="1"/>
    <col min="9626" max="9626" width="15.42578125" style="26" customWidth="1"/>
    <col min="9627" max="9627" width="14" style="26" customWidth="1"/>
    <col min="9628" max="9628" width="14.5703125" style="26" customWidth="1"/>
    <col min="9629" max="9629" width="14.7109375" style="26" customWidth="1"/>
    <col min="9630" max="9630" width="13.28515625" style="26" customWidth="1"/>
    <col min="9631" max="9631" width="16.7109375" style="26" customWidth="1"/>
    <col min="9632" max="9632" width="16.42578125" style="26" customWidth="1"/>
    <col min="9633" max="9633" width="17.140625" style="26" customWidth="1"/>
    <col min="9634" max="9634" width="18" style="26" customWidth="1"/>
    <col min="9635" max="9635" width="16.28515625" style="26" customWidth="1"/>
    <col min="9636" max="9636" width="15.85546875" style="26" customWidth="1"/>
    <col min="9637" max="9637" width="21.7109375" style="26" customWidth="1"/>
    <col min="9638" max="9638" width="15" style="26" customWidth="1"/>
    <col min="9639" max="9639" width="14.7109375" style="26" customWidth="1"/>
    <col min="9640" max="9867" width="7.28515625" style="26"/>
    <col min="9868" max="9868" width="11.140625" style="26" customWidth="1"/>
    <col min="9869" max="9869" width="52.42578125" style="26" customWidth="1"/>
    <col min="9870" max="9871" width="19.140625" style="26" customWidth="1"/>
    <col min="9872" max="9872" width="15.140625" style="26" customWidth="1"/>
    <col min="9873" max="9873" width="15.28515625" style="26" customWidth="1"/>
    <col min="9874" max="9874" width="14.42578125" style="26" customWidth="1"/>
    <col min="9875" max="9875" width="12.7109375" style="26" bestFit="1" customWidth="1"/>
    <col min="9876" max="9876" width="14.7109375" style="26" customWidth="1"/>
    <col min="9877" max="9877" width="15.140625" style="26" customWidth="1"/>
    <col min="9878" max="9878" width="15.7109375" style="26" customWidth="1"/>
    <col min="9879" max="9879" width="16" style="26" customWidth="1"/>
    <col min="9880" max="9880" width="13.7109375" style="26" customWidth="1"/>
    <col min="9881" max="9881" width="16" style="26" customWidth="1"/>
    <col min="9882" max="9882" width="15.42578125" style="26" customWidth="1"/>
    <col min="9883" max="9883" width="14" style="26" customWidth="1"/>
    <col min="9884" max="9884" width="14.5703125" style="26" customWidth="1"/>
    <col min="9885" max="9885" width="14.7109375" style="26" customWidth="1"/>
    <col min="9886" max="9886" width="13.28515625" style="26" customWidth="1"/>
    <col min="9887" max="9887" width="16.7109375" style="26" customWidth="1"/>
    <col min="9888" max="9888" width="16.42578125" style="26" customWidth="1"/>
    <col min="9889" max="9889" width="17.140625" style="26" customWidth="1"/>
    <col min="9890" max="9890" width="18" style="26" customWidth="1"/>
    <col min="9891" max="9891" width="16.28515625" style="26" customWidth="1"/>
    <col min="9892" max="9892" width="15.85546875" style="26" customWidth="1"/>
    <col min="9893" max="9893" width="21.7109375" style="26" customWidth="1"/>
    <col min="9894" max="9894" width="15" style="26" customWidth="1"/>
    <col min="9895" max="9895" width="14.7109375" style="26" customWidth="1"/>
    <col min="9896" max="10123" width="7.28515625" style="26"/>
    <col min="10124" max="10124" width="11.140625" style="26" customWidth="1"/>
    <col min="10125" max="10125" width="52.42578125" style="26" customWidth="1"/>
    <col min="10126" max="10127" width="19.140625" style="26" customWidth="1"/>
    <col min="10128" max="10128" width="15.140625" style="26" customWidth="1"/>
    <col min="10129" max="10129" width="15.28515625" style="26" customWidth="1"/>
    <col min="10130" max="10130" width="14.42578125" style="26" customWidth="1"/>
    <col min="10131" max="10131" width="12.7109375" style="26" bestFit="1" customWidth="1"/>
    <col min="10132" max="10132" width="14.7109375" style="26" customWidth="1"/>
    <col min="10133" max="10133" width="15.140625" style="26" customWidth="1"/>
    <col min="10134" max="10134" width="15.7109375" style="26" customWidth="1"/>
    <col min="10135" max="10135" width="16" style="26" customWidth="1"/>
    <col min="10136" max="10136" width="13.7109375" style="26" customWidth="1"/>
    <col min="10137" max="10137" width="16" style="26" customWidth="1"/>
    <col min="10138" max="10138" width="15.42578125" style="26" customWidth="1"/>
    <col min="10139" max="10139" width="14" style="26" customWidth="1"/>
    <col min="10140" max="10140" width="14.5703125" style="26" customWidth="1"/>
    <col min="10141" max="10141" width="14.7109375" style="26" customWidth="1"/>
    <col min="10142" max="10142" width="13.28515625" style="26" customWidth="1"/>
    <col min="10143" max="10143" width="16.7109375" style="26" customWidth="1"/>
    <col min="10144" max="10144" width="16.42578125" style="26" customWidth="1"/>
    <col min="10145" max="10145" width="17.140625" style="26" customWidth="1"/>
    <col min="10146" max="10146" width="18" style="26" customWidth="1"/>
    <col min="10147" max="10147" width="16.28515625" style="26" customWidth="1"/>
    <col min="10148" max="10148" width="15.85546875" style="26" customWidth="1"/>
    <col min="10149" max="10149" width="21.7109375" style="26" customWidth="1"/>
    <col min="10150" max="10150" width="15" style="26" customWidth="1"/>
    <col min="10151" max="10151" width="14.7109375" style="26" customWidth="1"/>
    <col min="10152" max="10379" width="7.28515625" style="26"/>
    <col min="10380" max="10380" width="11.140625" style="26" customWidth="1"/>
    <col min="10381" max="10381" width="52.42578125" style="26" customWidth="1"/>
    <col min="10382" max="10383" width="19.140625" style="26" customWidth="1"/>
    <col min="10384" max="10384" width="15.140625" style="26" customWidth="1"/>
    <col min="10385" max="10385" width="15.28515625" style="26" customWidth="1"/>
    <col min="10386" max="10386" width="14.42578125" style="26" customWidth="1"/>
    <col min="10387" max="10387" width="12.7109375" style="26" bestFit="1" customWidth="1"/>
    <col min="10388" max="10388" width="14.7109375" style="26" customWidth="1"/>
    <col min="10389" max="10389" width="15.140625" style="26" customWidth="1"/>
    <col min="10390" max="10390" width="15.7109375" style="26" customWidth="1"/>
    <col min="10391" max="10391" width="16" style="26" customWidth="1"/>
    <col min="10392" max="10392" width="13.7109375" style="26" customWidth="1"/>
    <col min="10393" max="10393" width="16" style="26" customWidth="1"/>
    <col min="10394" max="10394" width="15.42578125" style="26" customWidth="1"/>
    <col min="10395" max="10395" width="14" style="26" customWidth="1"/>
    <col min="10396" max="10396" width="14.5703125" style="26" customWidth="1"/>
    <col min="10397" max="10397" width="14.7109375" style="26" customWidth="1"/>
    <col min="10398" max="10398" width="13.28515625" style="26" customWidth="1"/>
    <col min="10399" max="10399" width="16.7109375" style="26" customWidth="1"/>
    <col min="10400" max="10400" width="16.42578125" style="26" customWidth="1"/>
    <col min="10401" max="10401" width="17.140625" style="26" customWidth="1"/>
    <col min="10402" max="10402" width="18" style="26" customWidth="1"/>
    <col min="10403" max="10403" width="16.28515625" style="26" customWidth="1"/>
    <col min="10404" max="10404" width="15.85546875" style="26" customWidth="1"/>
    <col min="10405" max="10405" width="21.7109375" style="26" customWidth="1"/>
    <col min="10406" max="10406" width="15" style="26" customWidth="1"/>
    <col min="10407" max="10407" width="14.7109375" style="26" customWidth="1"/>
    <col min="10408" max="10635" width="7.28515625" style="26"/>
    <col min="10636" max="10636" width="11.140625" style="26" customWidth="1"/>
    <col min="10637" max="10637" width="52.42578125" style="26" customWidth="1"/>
    <col min="10638" max="10639" width="19.140625" style="26" customWidth="1"/>
    <col min="10640" max="10640" width="15.140625" style="26" customWidth="1"/>
    <col min="10641" max="10641" width="15.28515625" style="26" customWidth="1"/>
    <col min="10642" max="10642" width="14.42578125" style="26" customWidth="1"/>
    <col min="10643" max="10643" width="12.7109375" style="26" bestFit="1" customWidth="1"/>
    <col min="10644" max="10644" width="14.7109375" style="26" customWidth="1"/>
    <col min="10645" max="10645" width="15.140625" style="26" customWidth="1"/>
    <col min="10646" max="10646" width="15.7109375" style="26" customWidth="1"/>
    <col min="10647" max="10647" width="16" style="26" customWidth="1"/>
    <col min="10648" max="10648" width="13.7109375" style="26" customWidth="1"/>
    <col min="10649" max="10649" width="16" style="26" customWidth="1"/>
    <col min="10650" max="10650" width="15.42578125" style="26" customWidth="1"/>
    <col min="10651" max="10651" width="14" style="26" customWidth="1"/>
    <col min="10652" max="10652" width="14.5703125" style="26" customWidth="1"/>
    <col min="10653" max="10653" width="14.7109375" style="26" customWidth="1"/>
    <col min="10654" max="10654" width="13.28515625" style="26" customWidth="1"/>
    <col min="10655" max="10655" width="16.7109375" style="26" customWidth="1"/>
    <col min="10656" max="10656" width="16.42578125" style="26" customWidth="1"/>
    <col min="10657" max="10657" width="17.140625" style="26" customWidth="1"/>
    <col min="10658" max="10658" width="18" style="26" customWidth="1"/>
    <col min="10659" max="10659" width="16.28515625" style="26" customWidth="1"/>
    <col min="10660" max="10660" width="15.85546875" style="26" customWidth="1"/>
    <col min="10661" max="10661" width="21.7109375" style="26" customWidth="1"/>
    <col min="10662" max="10662" width="15" style="26" customWidth="1"/>
    <col min="10663" max="10663" width="14.7109375" style="26" customWidth="1"/>
    <col min="10664" max="10891" width="7.28515625" style="26"/>
    <col min="10892" max="10892" width="11.140625" style="26" customWidth="1"/>
    <col min="10893" max="10893" width="52.42578125" style="26" customWidth="1"/>
    <col min="10894" max="10895" width="19.140625" style="26" customWidth="1"/>
    <col min="10896" max="10896" width="15.140625" style="26" customWidth="1"/>
    <col min="10897" max="10897" width="15.28515625" style="26" customWidth="1"/>
    <col min="10898" max="10898" width="14.42578125" style="26" customWidth="1"/>
    <col min="10899" max="10899" width="12.7109375" style="26" bestFit="1" customWidth="1"/>
    <col min="10900" max="10900" width="14.7109375" style="26" customWidth="1"/>
    <col min="10901" max="10901" width="15.140625" style="26" customWidth="1"/>
    <col min="10902" max="10902" width="15.7109375" style="26" customWidth="1"/>
    <col min="10903" max="10903" width="16" style="26" customWidth="1"/>
    <col min="10904" max="10904" width="13.7109375" style="26" customWidth="1"/>
    <col min="10905" max="10905" width="16" style="26" customWidth="1"/>
    <col min="10906" max="10906" width="15.42578125" style="26" customWidth="1"/>
    <col min="10907" max="10907" width="14" style="26" customWidth="1"/>
    <col min="10908" max="10908" width="14.5703125" style="26" customWidth="1"/>
    <col min="10909" max="10909" width="14.7109375" style="26" customWidth="1"/>
    <col min="10910" max="10910" width="13.28515625" style="26" customWidth="1"/>
    <col min="10911" max="10911" width="16.7109375" style="26" customWidth="1"/>
    <col min="10912" max="10912" width="16.42578125" style="26" customWidth="1"/>
    <col min="10913" max="10913" width="17.140625" style="26" customWidth="1"/>
    <col min="10914" max="10914" width="18" style="26" customWidth="1"/>
    <col min="10915" max="10915" width="16.28515625" style="26" customWidth="1"/>
    <col min="10916" max="10916" width="15.85546875" style="26" customWidth="1"/>
    <col min="10917" max="10917" width="21.7109375" style="26" customWidth="1"/>
    <col min="10918" max="10918" width="15" style="26" customWidth="1"/>
    <col min="10919" max="10919" width="14.7109375" style="26" customWidth="1"/>
    <col min="10920" max="11147" width="7.28515625" style="26"/>
    <col min="11148" max="11148" width="11.140625" style="26" customWidth="1"/>
    <col min="11149" max="11149" width="52.42578125" style="26" customWidth="1"/>
    <col min="11150" max="11151" width="19.140625" style="26" customWidth="1"/>
    <col min="11152" max="11152" width="15.140625" style="26" customWidth="1"/>
    <col min="11153" max="11153" width="15.28515625" style="26" customWidth="1"/>
    <col min="11154" max="11154" width="14.42578125" style="26" customWidth="1"/>
    <col min="11155" max="11155" width="12.7109375" style="26" bestFit="1" customWidth="1"/>
    <col min="11156" max="11156" width="14.7109375" style="26" customWidth="1"/>
    <col min="11157" max="11157" width="15.140625" style="26" customWidth="1"/>
    <col min="11158" max="11158" width="15.7109375" style="26" customWidth="1"/>
    <col min="11159" max="11159" width="16" style="26" customWidth="1"/>
    <col min="11160" max="11160" width="13.7109375" style="26" customWidth="1"/>
    <col min="11161" max="11161" width="16" style="26" customWidth="1"/>
    <col min="11162" max="11162" width="15.42578125" style="26" customWidth="1"/>
    <col min="11163" max="11163" width="14" style="26" customWidth="1"/>
    <col min="11164" max="11164" width="14.5703125" style="26" customWidth="1"/>
    <col min="11165" max="11165" width="14.7109375" style="26" customWidth="1"/>
    <col min="11166" max="11166" width="13.28515625" style="26" customWidth="1"/>
    <col min="11167" max="11167" width="16.7109375" style="26" customWidth="1"/>
    <col min="11168" max="11168" width="16.42578125" style="26" customWidth="1"/>
    <col min="11169" max="11169" width="17.140625" style="26" customWidth="1"/>
    <col min="11170" max="11170" width="18" style="26" customWidth="1"/>
    <col min="11171" max="11171" width="16.28515625" style="26" customWidth="1"/>
    <col min="11172" max="11172" width="15.85546875" style="26" customWidth="1"/>
    <col min="11173" max="11173" width="21.7109375" style="26" customWidth="1"/>
    <col min="11174" max="11174" width="15" style="26" customWidth="1"/>
    <col min="11175" max="11175" width="14.7109375" style="26" customWidth="1"/>
    <col min="11176" max="11403" width="7.28515625" style="26"/>
    <col min="11404" max="11404" width="11.140625" style="26" customWidth="1"/>
    <col min="11405" max="11405" width="52.42578125" style="26" customWidth="1"/>
    <col min="11406" max="11407" width="19.140625" style="26" customWidth="1"/>
    <col min="11408" max="11408" width="15.140625" style="26" customWidth="1"/>
    <col min="11409" max="11409" width="15.28515625" style="26" customWidth="1"/>
    <col min="11410" max="11410" width="14.42578125" style="26" customWidth="1"/>
    <col min="11411" max="11411" width="12.7109375" style="26" bestFit="1" customWidth="1"/>
    <col min="11412" max="11412" width="14.7109375" style="26" customWidth="1"/>
    <col min="11413" max="11413" width="15.140625" style="26" customWidth="1"/>
    <col min="11414" max="11414" width="15.7109375" style="26" customWidth="1"/>
    <col min="11415" max="11415" width="16" style="26" customWidth="1"/>
    <col min="11416" max="11416" width="13.7109375" style="26" customWidth="1"/>
    <col min="11417" max="11417" width="16" style="26" customWidth="1"/>
    <col min="11418" max="11418" width="15.42578125" style="26" customWidth="1"/>
    <col min="11419" max="11419" width="14" style="26" customWidth="1"/>
    <col min="11420" max="11420" width="14.5703125" style="26" customWidth="1"/>
    <col min="11421" max="11421" width="14.7109375" style="26" customWidth="1"/>
    <col min="11422" max="11422" width="13.28515625" style="26" customWidth="1"/>
    <col min="11423" max="11423" width="16.7109375" style="26" customWidth="1"/>
    <col min="11424" max="11424" width="16.42578125" style="26" customWidth="1"/>
    <col min="11425" max="11425" width="17.140625" style="26" customWidth="1"/>
    <col min="11426" max="11426" width="18" style="26" customWidth="1"/>
    <col min="11427" max="11427" width="16.28515625" style="26" customWidth="1"/>
    <col min="11428" max="11428" width="15.85546875" style="26" customWidth="1"/>
    <col min="11429" max="11429" width="21.7109375" style="26" customWidth="1"/>
    <col min="11430" max="11430" width="15" style="26" customWidth="1"/>
    <col min="11431" max="11431" width="14.7109375" style="26" customWidth="1"/>
    <col min="11432" max="11659" width="7.28515625" style="26"/>
    <col min="11660" max="11660" width="11.140625" style="26" customWidth="1"/>
    <col min="11661" max="11661" width="52.42578125" style="26" customWidth="1"/>
    <col min="11662" max="11663" width="19.140625" style="26" customWidth="1"/>
    <col min="11664" max="11664" width="15.140625" style="26" customWidth="1"/>
    <col min="11665" max="11665" width="15.28515625" style="26" customWidth="1"/>
    <col min="11666" max="11666" width="14.42578125" style="26" customWidth="1"/>
    <col min="11667" max="11667" width="12.7109375" style="26" bestFit="1" customWidth="1"/>
    <col min="11668" max="11668" width="14.7109375" style="26" customWidth="1"/>
    <col min="11669" max="11669" width="15.140625" style="26" customWidth="1"/>
    <col min="11670" max="11670" width="15.7109375" style="26" customWidth="1"/>
    <col min="11671" max="11671" width="16" style="26" customWidth="1"/>
    <col min="11672" max="11672" width="13.7109375" style="26" customWidth="1"/>
    <col min="11673" max="11673" width="16" style="26" customWidth="1"/>
    <col min="11674" max="11674" width="15.42578125" style="26" customWidth="1"/>
    <col min="11675" max="11675" width="14" style="26" customWidth="1"/>
    <col min="11676" max="11676" width="14.5703125" style="26" customWidth="1"/>
    <col min="11677" max="11677" width="14.7109375" style="26" customWidth="1"/>
    <col min="11678" max="11678" width="13.28515625" style="26" customWidth="1"/>
    <col min="11679" max="11679" width="16.7109375" style="26" customWidth="1"/>
    <col min="11680" max="11680" width="16.42578125" style="26" customWidth="1"/>
    <col min="11681" max="11681" width="17.140625" style="26" customWidth="1"/>
    <col min="11682" max="11682" width="18" style="26" customWidth="1"/>
    <col min="11683" max="11683" width="16.28515625" style="26" customWidth="1"/>
    <col min="11684" max="11684" width="15.85546875" style="26" customWidth="1"/>
    <col min="11685" max="11685" width="21.7109375" style="26" customWidth="1"/>
    <col min="11686" max="11686" width="15" style="26" customWidth="1"/>
    <col min="11687" max="11687" width="14.7109375" style="26" customWidth="1"/>
    <col min="11688" max="11915" width="7.28515625" style="26"/>
    <col min="11916" max="11916" width="11.140625" style="26" customWidth="1"/>
    <col min="11917" max="11917" width="52.42578125" style="26" customWidth="1"/>
    <col min="11918" max="11919" width="19.140625" style="26" customWidth="1"/>
    <col min="11920" max="11920" width="15.140625" style="26" customWidth="1"/>
    <col min="11921" max="11921" width="15.28515625" style="26" customWidth="1"/>
    <col min="11922" max="11922" width="14.42578125" style="26" customWidth="1"/>
    <col min="11923" max="11923" width="12.7109375" style="26" bestFit="1" customWidth="1"/>
    <col min="11924" max="11924" width="14.7109375" style="26" customWidth="1"/>
    <col min="11925" max="11925" width="15.140625" style="26" customWidth="1"/>
    <col min="11926" max="11926" width="15.7109375" style="26" customWidth="1"/>
    <col min="11927" max="11927" width="16" style="26" customWidth="1"/>
    <col min="11928" max="11928" width="13.7109375" style="26" customWidth="1"/>
    <col min="11929" max="11929" width="16" style="26" customWidth="1"/>
    <col min="11930" max="11930" width="15.42578125" style="26" customWidth="1"/>
    <col min="11931" max="11931" width="14" style="26" customWidth="1"/>
    <col min="11932" max="11932" width="14.5703125" style="26" customWidth="1"/>
    <col min="11933" max="11933" width="14.7109375" style="26" customWidth="1"/>
    <col min="11934" max="11934" width="13.28515625" style="26" customWidth="1"/>
    <col min="11935" max="11935" width="16.7109375" style="26" customWidth="1"/>
    <col min="11936" max="11936" width="16.42578125" style="26" customWidth="1"/>
    <col min="11937" max="11937" width="17.140625" style="26" customWidth="1"/>
    <col min="11938" max="11938" width="18" style="26" customWidth="1"/>
    <col min="11939" max="11939" width="16.28515625" style="26" customWidth="1"/>
    <col min="11940" max="11940" width="15.85546875" style="26" customWidth="1"/>
    <col min="11941" max="11941" width="21.7109375" style="26" customWidth="1"/>
    <col min="11942" max="11942" width="15" style="26" customWidth="1"/>
    <col min="11943" max="11943" width="14.7109375" style="26" customWidth="1"/>
    <col min="11944" max="12171" width="7.28515625" style="26"/>
    <col min="12172" max="12172" width="11.140625" style="26" customWidth="1"/>
    <col min="12173" max="12173" width="52.42578125" style="26" customWidth="1"/>
    <col min="12174" max="12175" width="19.140625" style="26" customWidth="1"/>
    <col min="12176" max="12176" width="15.140625" style="26" customWidth="1"/>
    <col min="12177" max="12177" width="15.28515625" style="26" customWidth="1"/>
    <col min="12178" max="12178" width="14.42578125" style="26" customWidth="1"/>
    <col min="12179" max="12179" width="12.7109375" style="26" bestFit="1" customWidth="1"/>
    <col min="12180" max="12180" width="14.7109375" style="26" customWidth="1"/>
    <col min="12181" max="12181" width="15.140625" style="26" customWidth="1"/>
    <col min="12182" max="12182" width="15.7109375" style="26" customWidth="1"/>
    <col min="12183" max="12183" width="16" style="26" customWidth="1"/>
    <col min="12184" max="12184" width="13.7109375" style="26" customWidth="1"/>
    <col min="12185" max="12185" width="16" style="26" customWidth="1"/>
    <col min="12186" max="12186" width="15.42578125" style="26" customWidth="1"/>
    <col min="12187" max="12187" width="14" style="26" customWidth="1"/>
    <col min="12188" max="12188" width="14.5703125" style="26" customWidth="1"/>
    <col min="12189" max="12189" width="14.7109375" style="26" customWidth="1"/>
    <col min="12190" max="12190" width="13.28515625" style="26" customWidth="1"/>
    <col min="12191" max="12191" width="16.7109375" style="26" customWidth="1"/>
    <col min="12192" max="12192" width="16.42578125" style="26" customWidth="1"/>
    <col min="12193" max="12193" width="17.140625" style="26" customWidth="1"/>
    <col min="12194" max="12194" width="18" style="26" customWidth="1"/>
    <col min="12195" max="12195" width="16.28515625" style="26" customWidth="1"/>
    <col min="12196" max="12196" width="15.85546875" style="26" customWidth="1"/>
    <col min="12197" max="12197" width="21.7109375" style="26" customWidth="1"/>
    <col min="12198" max="12198" width="15" style="26" customWidth="1"/>
    <col min="12199" max="12199" width="14.7109375" style="26" customWidth="1"/>
    <col min="12200" max="12427" width="7.28515625" style="26"/>
    <col min="12428" max="12428" width="11.140625" style="26" customWidth="1"/>
    <col min="12429" max="12429" width="52.42578125" style="26" customWidth="1"/>
    <col min="12430" max="12431" width="19.140625" style="26" customWidth="1"/>
    <col min="12432" max="12432" width="15.140625" style="26" customWidth="1"/>
    <col min="12433" max="12433" width="15.28515625" style="26" customWidth="1"/>
    <col min="12434" max="12434" width="14.42578125" style="26" customWidth="1"/>
    <col min="12435" max="12435" width="12.7109375" style="26" bestFit="1" customWidth="1"/>
    <col min="12436" max="12436" width="14.7109375" style="26" customWidth="1"/>
    <col min="12437" max="12437" width="15.140625" style="26" customWidth="1"/>
    <col min="12438" max="12438" width="15.7109375" style="26" customWidth="1"/>
    <col min="12439" max="12439" width="16" style="26" customWidth="1"/>
    <col min="12440" max="12440" width="13.7109375" style="26" customWidth="1"/>
    <col min="12441" max="12441" width="16" style="26" customWidth="1"/>
    <col min="12442" max="12442" width="15.42578125" style="26" customWidth="1"/>
    <col min="12443" max="12443" width="14" style="26" customWidth="1"/>
    <col min="12444" max="12444" width="14.5703125" style="26" customWidth="1"/>
    <col min="12445" max="12445" width="14.7109375" style="26" customWidth="1"/>
    <col min="12446" max="12446" width="13.28515625" style="26" customWidth="1"/>
    <col min="12447" max="12447" width="16.7109375" style="26" customWidth="1"/>
    <col min="12448" max="12448" width="16.42578125" style="26" customWidth="1"/>
    <col min="12449" max="12449" width="17.140625" style="26" customWidth="1"/>
    <col min="12450" max="12450" width="18" style="26" customWidth="1"/>
    <col min="12451" max="12451" width="16.28515625" style="26" customWidth="1"/>
    <col min="12452" max="12452" width="15.85546875" style="26" customWidth="1"/>
    <col min="12453" max="12453" width="21.7109375" style="26" customWidth="1"/>
    <col min="12454" max="12454" width="15" style="26" customWidth="1"/>
    <col min="12455" max="12455" width="14.7109375" style="26" customWidth="1"/>
    <col min="12456" max="12683" width="7.28515625" style="26"/>
    <col min="12684" max="12684" width="11.140625" style="26" customWidth="1"/>
    <col min="12685" max="12685" width="52.42578125" style="26" customWidth="1"/>
    <col min="12686" max="12687" width="19.140625" style="26" customWidth="1"/>
    <col min="12688" max="12688" width="15.140625" style="26" customWidth="1"/>
    <col min="12689" max="12689" width="15.28515625" style="26" customWidth="1"/>
    <col min="12690" max="12690" width="14.42578125" style="26" customWidth="1"/>
    <col min="12691" max="12691" width="12.7109375" style="26" bestFit="1" customWidth="1"/>
    <col min="12692" max="12692" width="14.7109375" style="26" customWidth="1"/>
    <col min="12693" max="12693" width="15.140625" style="26" customWidth="1"/>
    <col min="12694" max="12694" width="15.7109375" style="26" customWidth="1"/>
    <col min="12695" max="12695" width="16" style="26" customWidth="1"/>
    <col min="12696" max="12696" width="13.7109375" style="26" customWidth="1"/>
    <col min="12697" max="12697" width="16" style="26" customWidth="1"/>
    <col min="12698" max="12698" width="15.42578125" style="26" customWidth="1"/>
    <col min="12699" max="12699" width="14" style="26" customWidth="1"/>
    <col min="12700" max="12700" width="14.5703125" style="26" customWidth="1"/>
    <col min="12701" max="12701" width="14.7109375" style="26" customWidth="1"/>
    <col min="12702" max="12702" width="13.28515625" style="26" customWidth="1"/>
    <col min="12703" max="12703" width="16.7109375" style="26" customWidth="1"/>
    <col min="12704" max="12704" width="16.42578125" style="26" customWidth="1"/>
    <col min="12705" max="12705" width="17.140625" style="26" customWidth="1"/>
    <col min="12706" max="12706" width="18" style="26" customWidth="1"/>
    <col min="12707" max="12707" width="16.28515625" style="26" customWidth="1"/>
    <col min="12708" max="12708" width="15.85546875" style="26" customWidth="1"/>
    <col min="12709" max="12709" width="21.7109375" style="26" customWidth="1"/>
    <col min="12710" max="12710" width="15" style="26" customWidth="1"/>
    <col min="12711" max="12711" width="14.7109375" style="26" customWidth="1"/>
    <col min="12712" max="12939" width="7.28515625" style="26"/>
    <col min="12940" max="12940" width="11.140625" style="26" customWidth="1"/>
    <col min="12941" max="12941" width="52.42578125" style="26" customWidth="1"/>
    <col min="12942" max="12943" width="19.140625" style="26" customWidth="1"/>
    <col min="12944" max="12944" width="15.140625" style="26" customWidth="1"/>
    <col min="12945" max="12945" width="15.28515625" style="26" customWidth="1"/>
    <col min="12946" max="12946" width="14.42578125" style="26" customWidth="1"/>
    <col min="12947" max="12947" width="12.7109375" style="26" bestFit="1" customWidth="1"/>
    <col min="12948" max="12948" width="14.7109375" style="26" customWidth="1"/>
    <col min="12949" max="12949" width="15.140625" style="26" customWidth="1"/>
    <col min="12950" max="12950" width="15.7109375" style="26" customWidth="1"/>
    <col min="12951" max="12951" width="16" style="26" customWidth="1"/>
    <col min="12952" max="12952" width="13.7109375" style="26" customWidth="1"/>
    <col min="12953" max="12953" width="16" style="26" customWidth="1"/>
    <col min="12954" max="12954" width="15.42578125" style="26" customWidth="1"/>
    <col min="12955" max="12955" width="14" style="26" customWidth="1"/>
    <col min="12956" max="12956" width="14.5703125" style="26" customWidth="1"/>
    <col min="12957" max="12957" width="14.7109375" style="26" customWidth="1"/>
    <col min="12958" max="12958" width="13.28515625" style="26" customWidth="1"/>
    <col min="12959" max="12959" width="16.7109375" style="26" customWidth="1"/>
    <col min="12960" max="12960" width="16.42578125" style="26" customWidth="1"/>
    <col min="12961" max="12961" width="17.140625" style="26" customWidth="1"/>
    <col min="12962" max="12962" width="18" style="26" customWidth="1"/>
    <col min="12963" max="12963" width="16.28515625" style="26" customWidth="1"/>
    <col min="12964" max="12964" width="15.85546875" style="26" customWidth="1"/>
    <col min="12965" max="12965" width="21.7109375" style="26" customWidth="1"/>
    <col min="12966" max="12966" width="15" style="26" customWidth="1"/>
    <col min="12967" max="12967" width="14.7109375" style="26" customWidth="1"/>
    <col min="12968" max="13195" width="7.28515625" style="26"/>
    <col min="13196" max="13196" width="11.140625" style="26" customWidth="1"/>
    <col min="13197" max="13197" width="52.42578125" style="26" customWidth="1"/>
    <col min="13198" max="13199" width="19.140625" style="26" customWidth="1"/>
    <col min="13200" max="13200" width="15.140625" style="26" customWidth="1"/>
    <col min="13201" max="13201" width="15.28515625" style="26" customWidth="1"/>
    <col min="13202" max="13202" width="14.42578125" style="26" customWidth="1"/>
    <col min="13203" max="13203" width="12.7109375" style="26" bestFit="1" customWidth="1"/>
    <col min="13204" max="13204" width="14.7109375" style="26" customWidth="1"/>
    <col min="13205" max="13205" width="15.140625" style="26" customWidth="1"/>
    <col min="13206" max="13206" width="15.7109375" style="26" customWidth="1"/>
    <col min="13207" max="13207" width="16" style="26" customWidth="1"/>
    <col min="13208" max="13208" width="13.7109375" style="26" customWidth="1"/>
    <col min="13209" max="13209" width="16" style="26" customWidth="1"/>
    <col min="13210" max="13210" width="15.42578125" style="26" customWidth="1"/>
    <col min="13211" max="13211" width="14" style="26" customWidth="1"/>
    <col min="13212" max="13212" width="14.5703125" style="26" customWidth="1"/>
    <col min="13213" max="13213" width="14.7109375" style="26" customWidth="1"/>
    <col min="13214" max="13214" width="13.28515625" style="26" customWidth="1"/>
    <col min="13215" max="13215" width="16.7109375" style="26" customWidth="1"/>
    <col min="13216" max="13216" width="16.42578125" style="26" customWidth="1"/>
    <col min="13217" max="13217" width="17.140625" style="26" customWidth="1"/>
    <col min="13218" max="13218" width="18" style="26" customWidth="1"/>
    <col min="13219" max="13219" width="16.28515625" style="26" customWidth="1"/>
    <col min="13220" max="13220" width="15.85546875" style="26" customWidth="1"/>
    <col min="13221" max="13221" width="21.7109375" style="26" customWidth="1"/>
    <col min="13222" max="13222" width="15" style="26" customWidth="1"/>
    <col min="13223" max="13223" width="14.7109375" style="26" customWidth="1"/>
    <col min="13224" max="13451" width="7.28515625" style="26"/>
    <col min="13452" max="13452" width="11.140625" style="26" customWidth="1"/>
    <col min="13453" max="13453" width="52.42578125" style="26" customWidth="1"/>
    <col min="13454" max="13455" width="19.140625" style="26" customWidth="1"/>
    <col min="13456" max="13456" width="15.140625" style="26" customWidth="1"/>
    <col min="13457" max="13457" width="15.28515625" style="26" customWidth="1"/>
    <col min="13458" max="13458" width="14.42578125" style="26" customWidth="1"/>
    <col min="13459" max="13459" width="12.7109375" style="26" bestFit="1" customWidth="1"/>
    <col min="13460" max="13460" width="14.7109375" style="26" customWidth="1"/>
    <col min="13461" max="13461" width="15.140625" style="26" customWidth="1"/>
    <col min="13462" max="13462" width="15.7109375" style="26" customWidth="1"/>
    <col min="13463" max="13463" width="16" style="26" customWidth="1"/>
    <col min="13464" max="13464" width="13.7109375" style="26" customWidth="1"/>
    <col min="13465" max="13465" width="16" style="26" customWidth="1"/>
    <col min="13466" max="13466" width="15.42578125" style="26" customWidth="1"/>
    <col min="13467" max="13467" width="14" style="26" customWidth="1"/>
    <col min="13468" max="13468" width="14.5703125" style="26" customWidth="1"/>
    <col min="13469" max="13469" width="14.7109375" style="26" customWidth="1"/>
    <col min="13470" max="13470" width="13.28515625" style="26" customWidth="1"/>
    <col min="13471" max="13471" width="16.7109375" style="26" customWidth="1"/>
    <col min="13472" max="13472" width="16.42578125" style="26" customWidth="1"/>
    <col min="13473" max="13473" width="17.140625" style="26" customWidth="1"/>
    <col min="13474" max="13474" width="18" style="26" customWidth="1"/>
    <col min="13475" max="13475" width="16.28515625" style="26" customWidth="1"/>
    <col min="13476" max="13476" width="15.85546875" style="26" customWidth="1"/>
    <col min="13477" max="13477" width="21.7109375" style="26" customWidth="1"/>
    <col min="13478" max="13478" width="15" style="26" customWidth="1"/>
    <col min="13479" max="13479" width="14.7109375" style="26" customWidth="1"/>
    <col min="13480" max="13707" width="7.28515625" style="26"/>
    <col min="13708" max="13708" width="11.140625" style="26" customWidth="1"/>
    <col min="13709" max="13709" width="52.42578125" style="26" customWidth="1"/>
    <col min="13710" max="13711" width="19.140625" style="26" customWidth="1"/>
    <col min="13712" max="13712" width="15.140625" style="26" customWidth="1"/>
    <col min="13713" max="13713" width="15.28515625" style="26" customWidth="1"/>
    <col min="13714" max="13714" width="14.42578125" style="26" customWidth="1"/>
    <col min="13715" max="13715" width="12.7109375" style="26" bestFit="1" customWidth="1"/>
    <col min="13716" max="13716" width="14.7109375" style="26" customWidth="1"/>
    <col min="13717" max="13717" width="15.140625" style="26" customWidth="1"/>
    <col min="13718" max="13718" width="15.7109375" style="26" customWidth="1"/>
    <col min="13719" max="13719" width="16" style="26" customWidth="1"/>
    <col min="13720" max="13720" width="13.7109375" style="26" customWidth="1"/>
    <col min="13721" max="13721" width="16" style="26" customWidth="1"/>
    <col min="13722" max="13722" width="15.42578125" style="26" customWidth="1"/>
    <col min="13723" max="13723" width="14" style="26" customWidth="1"/>
    <col min="13724" max="13724" width="14.5703125" style="26" customWidth="1"/>
    <col min="13725" max="13725" width="14.7109375" style="26" customWidth="1"/>
    <col min="13726" max="13726" width="13.28515625" style="26" customWidth="1"/>
    <col min="13727" max="13727" width="16.7109375" style="26" customWidth="1"/>
    <col min="13728" max="13728" width="16.42578125" style="26" customWidth="1"/>
    <col min="13729" max="13729" width="17.140625" style="26" customWidth="1"/>
    <col min="13730" max="13730" width="18" style="26" customWidth="1"/>
    <col min="13731" max="13731" width="16.28515625" style="26" customWidth="1"/>
    <col min="13732" max="13732" width="15.85546875" style="26" customWidth="1"/>
    <col min="13733" max="13733" width="21.7109375" style="26" customWidth="1"/>
    <col min="13734" max="13734" width="15" style="26" customWidth="1"/>
    <col min="13735" max="13735" width="14.7109375" style="26" customWidth="1"/>
    <col min="13736" max="13963" width="7.28515625" style="26"/>
    <col min="13964" max="13964" width="11.140625" style="26" customWidth="1"/>
    <col min="13965" max="13965" width="52.42578125" style="26" customWidth="1"/>
    <col min="13966" max="13967" width="19.140625" style="26" customWidth="1"/>
    <col min="13968" max="13968" width="15.140625" style="26" customWidth="1"/>
    <col min="13969" max="13969" width="15.28515625" style="26" customWidth="1"/>
    <col min="13970" max="13970" width="14.42578125" style="26" customWidth="1"/>
    <col min="13971" max="13971" width="12.7109375" style="26" bestFit="1" customWidth="1"/>
    <col min="13972" max="13972" width="14.7109375" style="26" customWidth="1"/>
    <col min="13973" max="13973" width="15.140625" style="26" customWidth="1"/>
    <col min="13974" max="13974" width="15.7109375" style="26" customWidth="1"/>
    <col min="13975" max="13975" width="16" style="26" customWidth="1"/>
    <col min="13976" max="13976" width="13.7109375" style="26" customWidth="1"/>
    <col min="13977" max="13977" width="16" style="26" customWidth="1"/>
    <col min="13978" max="13978" width="15.42578125" style="26" customWidth="1"/>
    <col min="13979" max="13979" width="14" style="26" customWidth="1"/>
    <col min="13980" max="13980" width="14.5703125" style="26" customWidth="1"/>
    <col min="13981" max="13981" width="14.7109375" style="26" customWidth="1"/>
    <col min="13982" max="13982" width="13.28515625" style="26" customWidth="1"/>
    <col min="13983" max="13983" width="16.7109375" style="26" customWidth="1"/>
    <col min="13984" max="13984" width="16.42578125" style="26" customWidth="1"/>
    <col min="13985" max="13985" width="17.140625" style="26" customWidth="1"/>
    <col min="13986" max="13986" width="18" style="26" customWidth="1"/>
    <col min="13987" max="13987" width="16.28515625" style="26" customWidth="1"/>
    <col min="13988" max="13988" width="15.85546875" style="26" customWidth="1"/>
    <col min="13989" max="13989" width="21.7109375" style="26" customWidth="1"/>
    <col min="13990" max="13990" width="15" style="26" customWidth="1"/>
    <col min="13991" max="13991" width="14.7109375" style="26" customWidth="1"/>
    <col min="13992" max="14219" width="7.28515625" style="26"/>
    <col min="14220" max="14220" width="11.140625" style="26" customWidth="1"/>
    <col min="14221" max="14221" width="52.42578125" style="26" customWidth="1"/>
    <col min="14222" max="14223" width="19.140625" style="26" customWidth="1"/>
    <col min="14224" max="14224" width="15.140625" style="26" customWidth="1"/>
    <col min="14225" max="14225" width="15.28515625" style="26" customWidth="1"/>
    <col min="14226" max="14226" width="14.42578125" style="26" customWidth="1"/>
    <col min="14227" max="14227" width="12.7109375" style="26" bestFit="1" customWidth="1"/>
    <col min="14228" max="14228" width="14.7109375" style="26" customWidth="1"/>
    <col min="14229" max="14229" width="15.140625" style="26" customWidth="1"/>
    <col min="14230" max="14230" width="15.7109375" style="26" customWidth="1"/>
    <col min="14231" max="14231" width="16" style="26" customWidth="1"/>
    <col min="14232" max="14232" width="13.7109375" style="26" customWidth="1"/>
    <col min="14233" max="14233" width="16" style="26" customWidth="1"/>
    <col min="14234" max="14234" width="15.42578125" style="26" customWidth="1"/>
    <col min="14235" max="14235" width="14" style="26" customWidth="1"/>
    <col min="14236" max="14236" width="14.5703125" style="26" customWidth="1"/>
    <col min="14237" max="14237" width="14.7109375" style="26" customWidth="1"/>
    <col min="14238" max="14238" width="13.28515625" style="26" customWidth="1"/>
    <col min="14239" max="14239" width="16.7109375" style="26" customWidth="1"/>
    <col min="14240" max="14240" width="16.42578125" style="26" customWidth="1"/>
    <col min="14241" max="14241" width="17.140625" style="26" customWidth="1"/>
    <col min="14242" max="14242" width="18" style="26" customWidth="1"/>
    <col min="14243" max="14243" width="16.28515625" style="26" customWidth="1"/>
    <col min="14244" max="14244" width="15.85546875" style="26" customWidth="1"/>
    <col min="14245" max="14245" width="21.7109375" style="26" customWidth="1"/>
    <col min="14246" max="14246" width="15" style="26" customWidth="1"/>
    <col min="14247" max="14247" width="14.7109375" style="26" customWidth="1"/>
    <col min="14248" max="14475" width="7.28515625" style="26"/>
    <col min="14476" max="14476" width="11.140625" style="26" customWidth="1"/>
    <col min="14477" max="14477" width="52.42578125" style="26" customWidth="1"/>
    <col min="14478" max="14479" width="19.140625" style="26" customWidth="1"/>
    <col min="14480" max="14480" width="15.140625" style="26" customWidth="1"/>
    <col min="14481" max="14481" width="15.28515625" style="26" customWidth="1"/>
    <col min="14482" max="14482" width="14.42578125" style="26" customWidth="1"/>
    <col min="14483" max="14483" width="12.7109375" style="26" bestFit="1" customWidth="1"/>
    <col min="14484" max="14484" width="14.7109375" style="26" customWidth="1"/>
    <col min="14485" max="14485" width="15.140625" style="26" customWidth="1"/>
    <col min="14486" max="14486" width="15.7109375" style="26" customWidth="1"/>
    <col min="14487" max="14487" width="16" style="26" customWidth="1"/>
    <col min="14488" max="14488" width="13.7109375" style="26" customWidth="1"/>
    <col min="14489" max="14489" width="16" style="26" customWidth="1"/>
    <col min="14490" max="14490" width="15.42578125" style="26" customWidth="1"/>
    <col min="14491" max="14491" width="14" style="26" customWidth="1"/>
    <col min="14492" max="14492" width="14.5703125" style="26" customWidth="1"/>
    <col min="14493" max="14493" width="14.7109375" style="26" customWidth="1"/>
    <col min="14494" max="14494" width="13.28515625" style="26" customWidth="1"/>
    <col min="14495" max="14495" width="16.7109375" style="26" customWidth="1"/>
    <col min="14496" max="14496" width="16.42578125" style="26" customWidth="1"/>
    <col min="14497" max="14497" width="17.140625" style="26" customWidth="1"/>
    <col min="14498" max="14498" width="18" style="26" customWidth="1"/>
    <col min="14499" max="14499" width="16.28515625" style="26" customWidth="1"/>
    <col min="14500" max="14500" width="15.85546875" style="26" customWidth="1"/>
    <col min="14501" max="14501" width="21.7109375" style="26" customWidth="1"/>
    <col min="14502" max="14502" width="15" style="26" customWidth="1"/>
    <col min="14503" max="14503" width="14.7109375" style="26" customWidth="1"/>
    <col min="14504" max="14731" width="7.28515625" style="26"/>
    <col min="14732" max="14732" width="11.140625" style="26" customWidth="1"/>
    <col min="14733" max="14733" width="52.42578125" style="26" customWidth="1"/>
    <col min="14734" max="14735" width="19.140625" style="26" customWidth="1"/>
    <col min="14736" max="14736" width="15.140625" style="26" customWidth="1"/>
    <col min="14737" max="14737" width="15.28515625" style="26" customWidth="1"/>
    <col min="14738" max="14738" width="14.42578125" style="26" customWidth="1"/>
    <col min="14739" max="14739" width="12.7109375" style="26" bestFit="1" customWidth="1"/>
    <col min="14740" max="14740" width="14.7109375" style="26" customWidth="1"/>
    <col min="14741" max="14741" width="15.140625" style="26" customWidth="1"/>
    <col min="14742" max="14742" width="15.7109375" style="26" customWidth="1"/>
    <col min="14743" max="14743" width="16" style="26" customWidth="1"/>
    <col min="14744" max="14744" width="13.7109375" style="26" customWidth="1"/>
    <col min="14745" max="14745" width="16" style="26" customWidth="1"/>
    <col min="14746" max="14746" width="15.42578125" style="26" customWidth="1"/>
    <col min="14747" max="14747" width="14" style="26" customWidth="1"/>
    <col min="14748" max="14748" width="14.5703125" style="26" customWidth="1"/>
    <col min="14749" max="14749" width="14.7109375" style="26" customWidth="1"/>
    <col min="14750" max="14750" width="13.28515625" style="26" customWidth="1"/>
    <col min="14751" max="14751" width="16.7109375" style="26" customWidth="1"/>
    <col min="14752" max="14752" width="16.42578125" style="26" customWidth="1"/>
    <col min="14753" max="14753" width="17.140625" style="26" customWidth="1"/>
    <col min="14754" max="14754" width="18" style="26" customWidth="1"/>
    <col min="14755" max="14755" width="16.28515625" style="26" customWidth="1"/>
    <col min="14756" max="14756" width="15.85546875" style="26" customWidth="1"/>
    <col min="14757" max="14757" width="21.7109375" style="26" customWidth="1"/>
    <col min="14758" max="14758" width="15" style="26" customWidth="1"/>
    <col min="14759" max="14759" width="14.7109375" style="26" customWidth="1"/>
    <col min="14760" max="14987" width="7.28515625" style="26"/>
    <col min="14988" max="14988" width="11.140625" style="26" customWidth="1"/>
    <col min="14989" max="14989" width="52.42578125" style="26" customWidth="1"/>
    <col min="14990" max="14991" width="19.140625" style="26" customWidth="1"/>
    <col min="14992" max="14992" width="15.140625" style="26" customWidth="1"/>
    <col min="14993" max="14993" width="15.28515625" style="26" customWidth="1"/>
    <col min="14994" max="14994" width="14.42578125" style="26" customWidth="1"/>
    <col min="14995" max="14995" width="12.7109375" style="26" bestFit="1" customWidth="1"/>
    <col min="14996" max="14996" width="14.7109375" style="26" customWidth="1"/>
    <col min="14997" max="14997" width="15.140625" style="26" customWidth="1"/>
    <col min="14998" max="14998" width="15.7109375" style="26" customWidth="1"/>
    <col min="14999" max="14999" width="16" style="26" customWidth="1"/>
    <col min="15000" max="15000" width="13.7109375" style="26" customWidth="1"/>
    <col min="15001" max="15001" width="16" style="26" customWidth="1"/>
    <col min="15002" max="15002" width="15.42578125" style="26" customWidth="1"/>
    <col min="15003" max="15003" width="14" style="26" customWidth="1"/>
    <col min="15004" max="15004" width="14.5703125" style="26" customWidth="1"/>
    <col min="15005" max="15005" width="14.7109375" style="26" customWidth="1"/>
    <col min="15006" max="15006" width="13.28515625" style="26" customWidth="1"/>
    <col min="15007" max="15007" width="16.7109375" style="26" customWidth="1"/>
    <col min="15008" max="15008" width="16.42578125" style="26" customWidth="1"/>
    <col min="15009" max="15009" width="17.140625" style="26" customWidth="1"/>
    <col min="15010" max="15010" width="18" style="26" customWidth="1"/>
    <col min="15011" max="15011" width="16.28515625" style="26" customWidth="1"/>
    <col min="15012" max="15012" width="15.85546875" style="26" customWidth="1"/>
    <col min="15013" max="15013" width="21.7109375" style="26" customWidth="1"/>
    <col min="15014" max="15014" width="15" style="26" customWidth="1"/>
    <col min="15015" max="15015" width="14.7109375" style="26" customWidth="1"/>
    <col min="15016" max="15243" width="7.28515625" style="26"/>
    <col min="15244" max="15244" width="11.140625" style="26" customWidth="1"/>
    <col min="15245" max="15245" width="52.42578125" style="26" customWidth="1"/>
    <col min="15246" max="15247" width="19.140625" style="26" customWidth="1"/>
    <col min="15248" max="15248" width="15.140625" style="26" customWidth="1"/>
    <col min="15249" max="15249" width="15.28515625" style="26" customWidth="1"/>
    <col min="15250" max="15250" width="14.42578125" style="26" customWidth="1"/>
    <col min="15251" max="15251" width="12.7109375" style="26" bestFit="1" customWidth="1"/>
    <col min="15252" max="15252" width="14.7109375" style="26" customWidth="1"/>
    <col min="15253" max="15253" width="15.140625" style="26" customWidth="1"/>
    <col min="15254" max="15254" width="15.7109375" style="26" customWidth="1"/>
    <col min="15255" max="15255" width="16" style="26" customWidth="1"/>
    <col min="15256" max="15256" width="13.7109375" style="26" customWidth="1"/>
    <col min="15257" max="15257" width="16" style="26" customWidth="1"/>
    <col min="15258" max="15258" width="15.42578125" style="26" customWidth="1"/>
    <col min="15259" max="15259" width="14" style="26" customWidth="1"/>
    <col min="15260" max="15260" width="14.5703125" style="26" customWidth="1"/>
    <col min="15261" max="15261" width="14.7109375" style="26" customWidth="1"/>
    <col min="15262" max="15262" width="13.28515625" style="26" customWidth="1"/>
    <col min="15263" max="15263" width="16.7109375" style="26" customWidth="1"/>
    <col min="15264" max="15264" width="16.42578125" style="26" customWidth="1"/>
    <col min="15265" max="15265" width="17.140625" style="26" customWidth="1"/>
    <col min="15266" max="15266" width="18" style="26" customWidth="1"/>
    <col min="15267" max="15267" width="16.28515625" style="26" customWidth="1"/>
    <col min="15268" max="15268" width="15.85546875" style="26" customWidth="1"/>
    <col min="15269" max="15269" width="21.7109375" style="26" customWidth="1"/>
    <col min="15270" max="15270" width="15" style="26" customWidth="1"/>
    <col min="15271" max="15271" width="14.7109375" style="26" customWidth="1"/>
    <col min="15272" max="15499" width="7.28515625" style="26"/>
    <col min="15500" max="15500" width="11.140625" style="26" customWidth="1"/>
    <col min="15501" max="15501" width="52.42578125" style="26" customWidth="1"/>
    <col min="15502" max="15503" width="19.140625" style="26" customWidth="1"/>
    <col min="15504" max="15504" width="15.140625" style="26" customWidth="1"/>
    <col min="15505" max="15505" width="15.28515625" style="26" customWidth="1"/>
    <col min="15506" max="15506" width="14.42578125" style="26" customWidth="1"/>
    <col min="15507" max="15507" width="12.7109375" style="26" bestFit="1" customWidth="1"/>
    <col min="15508" max="15508" width="14.7109375" style="26" customWidth="1"/>
    <col min="15509" max="15509" width="15.140625" style="26" customWidth="1"/>
    <col min="15510" max="15510" width="15.7109375" style="26" customWidth="1"/>
    <col min="15511" max="15511" width="16" style="26" customWidth="1"/>
    <col min="15512" max="15512" width="13.7109375" style="26" customWidth="1"/>
    <col min="15513" max="15513" width="16" style="26" customWidth="1"/>
    <col min="15514" max="15514" width="15.42578125" style="26" customWidth="1"/>
    <col min="15515" max="15515" width="14" style="26" customWidth="1"/>
    <col min="15516" max="15516" width="14.5703125" style="26" customWidth="1"/>
    <col min="15517" max="15517" width="14.7109375" style="26" customWidth="1"/>
    <col min="15518" max="15518" width="13.28515625" style="26" customWidth="1"/>
    <col min="15519" max="15519" width="16.7109375" style="26" customWidth="1"/>
    <col min="15520" max="15520" width="16.42578125" style="26" customWidth="1"/>
    <col min="15521" max="15521" width="17.140625" style="26" customWidth="1"/>
    <col min="15522" max="15522" width="18" style="26" customWidth="1"/>
    <col min="15523" max="15523" width="16.28515625" style="26" customWidth="1"/>
    <col min="15524" max="15524" width="15.85546875" style="26" customWidth="1"/>
    <col min="15525" max="15525" width="21.7109375" style="26" customWidth="1"/>
    <col min="15526" max="15526" width="15" style="26" customWidth="1"/>
    <col min="15527" max="15527" width="14.7109375" style="26" customWidth="1"/>
    <col min="15528" max="15755" width="7.28515625" style="26"/>
    <col min="15756" max="15756" width="11.140625" style="26" customWidth="1"/>
    <col min="15757" max="15757" width="52.42578125" style="26" customWidth="1"/>
    <col min="15758" max="15759" width="19.140625" style="26" customWidth="1"/>
    <col min="15760" max="15760" width="15.140625" style="26" customWidth="1"/>
    <col min="15761" max="15761" width="15.28515625" style="26" customWidth="1"/>
    <col min="15762" max="15762" width="14.42578125" style="26" customWidth="1"/>
    <col min="15763" max="15763" width="12.7109375" style="26" bestFit="1" customWidth="1"/>
    <col min="15764" max="15764" width="14.7109375" style="26" customWidth="1"/>
    <col min="15765" max="15765" width="15.140625" style="26" customWidth="1"/>
    <col min="15766" max="15766" width="15.7109375" style="26" customWidth="1"/>
    <col min="15767" max="15767" width="16" style="26" customWidth="1"/>
    <col min="15768" max="15768" width="13.7109375" style="26" customWidth="1"/>
    <col min="15769" max="15769" width="16" style="26" customWidth="1"/>
    <col min="15770" max="15770" width="15.42578125" style="26" customWidth="1"/>
    <col min="15771" max="15771" width="14" style="26" customWidth="1"/>
    <col min="15772" max="15772" width="14.5703125" style="26" customWidth="1"/>
    <col min="15773" max="15773" width="14.7109375" style="26" customWidth="1"/>
    <col min="15774" max="15774" width="13.28515625" style="26" customWidth="1"/>
    <col min="15775" max="15775" width="16.7109375" style="26" customWidth="1"/>
    <col min="15776" max="15776" width="16.42578125" style="26" customWidth="1"/>
    <col min="15777" max="15777" width="17.140625" style="26" customWidth="1"/>
    <col min="15778" max="15778" width="18" style="26" customWidth="1"/>
    <col min="15779" max="15779" width="16.28515625" style="26" customWidth="1"/>
    <col min="15780" max="15780" width="15.85546875" style="26" customWidth="1"/>
    <col min="15781" max="15781" width="21.7109375" style="26" customWidth="1"/>
    <col min="15782" max="15782" width="15" style="26" customWidth="1"/>
    <col min="15783" max="15783" width="14.7109375" style="26" customWidth="1"/>
    <col min="15784" max="16011" width="7.28515625" style="26"/>
    <col min="16012" max="16012" width="11.140625" style="26" customWidth="1"/>
    <col min="16013" max="16013" width="52.42578125" style="26" customWidth="1"/>
    <col min="16014" max="16015" width="19.140625" style="26" customWidth="1"/>
    <col min="16016" max="16016" width="15.140625" style="26" customWidth="1"/>
    <col min="16017" max="16017" width="15.28515625" style="26" customWidth="1"/>
    <col min="16018" max="16018" width="14.42578125" style="26" customWidth="1"/>
    <col min="16019" max="16019" width="12.7109375" style="26" bestFit="1" customWidth="1"/>
    <col min="16020" max="16020" width="14.7109375" style="26" customWidth="1"/>
    <col min="16021" max="16021" width="15.140625" style="26" customWidth="1"/>
    <col min="16022" max="16022" width="15.7109375" style="26" customWidth="1"/>
    <col min="16023" max="16023" width="16" style="26" customWidth="1"/>
    <col min="16024" max="16024" width="13.7109375" style="26" customWidth="1"/>
    <col min="16025" max="16025" width="16" style="26" customWidth="1"/>
    <col min="16026" max="16026" width="15.42578125" style="26" customWidth="1"/>
    <col min="16027" max="16027" width="14" style="26" customWidth="1"/>
    <col min="16028" max="16028" width="14.5703125" style="26" customWidth="1"/>
    <col min="16029" max="16029" width="14.7109375" style="26" customWidth="1"/>
    <col min="16030" max="16030" width="13.28515625" style="26" customWidth="1"/>
    <col min="16031" max="16031" width="16.7109375" style="26" customWidth="1"/>
    <col min="16032" max="16032" width="16.42578125" style="26" customWidth="1"/>
    <col min="16033" max="16033" width="17.140625" style="26" customWidth="1"/>
    <col min="16034" max="16034" width="18" style="26" customWidth="1"/>
    <col min="16035" max="16035" width="16.28515625" style="26" customWidth="1"/>
    <col min="16036" max="16036" width="15.85546875" style="26" customWidth="1"/>
    <col min="16037" max="16037" width="21.7109375" style="26" customWidth="1"/>
    <col min="16038" max="16038" width="15" style="26" customWidth="1"/>
    <col min="16039" max="16039" width="14.7109375" style="26" customWidth="1"/>
    <col min="16040" max="16384" width="7.28515625" style="26"/>
  </cols>
  <sheetData>
    <row r="1" spans="1:16" ht="31.5" x14ac:dyDescent="0.5">
      <c r="A1" s="42"/>
      <c r="B1" s="42"/>
      <c r="C1" s="43"/>
      <c r="D1" s="43"/>
      <c r="E1" s="43"/>
      <c r="F1" s="43"/>
      <c r="G1" s="43"/>
      <c r="H1" s="43"/>
      <c r="I1" s="215"/>
      <c r="J1" s="215"/>
      <c r="K1" s="215"/>
      <c r="L1" s="43"/>
      <c r="M1" s="43"/>
      <c r="N1" s="43"/>
      <c r="O1" s="43"/>
      <c r="P1" s="43"/>
    </row>
    <row r="2" spans="1:16" ht="31.5" x14ac:dyDescent="0.5">
      <c r="A2" s="42"/>
      <c r="B2" s="42"/>
      <c r="C2" s="43"/>
      <c r="D2" s="43"/>
      <c r="E2" s="43"/>
      <c r="F2" s="43"/>
      <c r="G2" s="43"/>
      <c r="H2" s="43"/>
      <c r="I2" s="215"/>
      <c r="J2" s="215"/>
      <c r="K2" s="215"/>
      <c r="L2" s="43" t="s">
        <v>51</v>
      </c>
      <c r="M2" s="43"/>
      <c r="N2" s="43"/>
      <c r="O2" s="43"/>
      <c r="P2" s="43"/>
    </row>
    <row r="3" spans="1:16" ht="31.5" x14ac:dyDescent="0.5">
      <c r="A3" s="42"/>
      <c r="B3" s="42"/>
      <c r="C3" s="42"/>
      <c r="D3" s="42"/>
      <c r="E3" s="42"/>
      <c r="F3" s="42"/>
      <c r="G3" s="42"/>
      <c r="H3" s="42"/>
      <c r="I3" s="215"/>
      <c r="J3" s="215"/>
      <c r="K3" s="215"/>
      <c r="L3" s="42"/>
      <c r="M3" s="42"/>
      <c r="N3" s="42"/>
      <c r="O3" s="42"/>
      <c r="P3" s="42"/>
    </row>
    <row r="4" spans="1:16" ht="30.75" x14ac:dyDescent="0.4">
      <c r="A4" s="216" t="s">
        <v>52</v>
      </c>
      <c r="B4" s="217"/>
      <c r="C4" s="217"/>
      <c r="D4" s="215"/>
      <c r="E4" s="215"/>
      <c r="F4" s="215"/>
      <c r="G4" s="263"/>
      <c r="H4" s="263"/>
      <c r="I4" s="215"/>
      <c r="J4" s="215"/>
      <c r="K4" s="215"/>
      <c r="L4" s="263" t="s">
        <v>53</v>
      </c>
      <c r="M4" s="263"/>
      <c r="N4" s="263"/>
      <c r="O4" s="263"/>
      <c r="P4" s="263"/>
    </row>
    <row r="5" spans="1:16" ht="30.75" x14ac:dyDescent="0.4">
      <c r="A5" s="216" t="s">
        <v>54</v>
      </c>
      <c r="B5" s="217"/>
      <c r="C5" s="217"/>
      <c r="D5" s="215"/>
      <c r="E5" s="215"/>
      <c r="F5" s="215"/>
      <c r="G5" s="263"/>
      <c r="H5" s="263"/>
      <c r="I5" s="215"/>
      <c r="J5" s="215"/>
      <c r="K5" s="215"/>
      <c r="L5" s="263"/>
      <c r="M5" s="263"/>
      <c r="N5" s="263"/>
      <c r="O5" s="263"/>
      <c r="P5" s="263"/>
    </row>
    <row r="6" spans="1:16" ht="30.75" x14ac:dyDescent="0.4">
      <c r="A6" s="216" t="s">
        <v>54</v>
      </c>
      <c r="B6" s="217"/>
      <c r="C6" s="43"/>
      <c r="D6" s="43"/>
      <c r="E6" s="43"/>
      <c r="F6" s="43"/>
      <c r="G6" s="263"/>
      <c r="H6" s="263"/>
      <c r="I6" s="215"/>
      <c r="J6" s="215"/>
      <c r="K6" s="215"/>
      <c r="L6" s="263" t="s">
        <v>55</v>
      </c>
      <c r="M6" s="263"/>
      <c r="N6" s="263"/>
      <c r="O6" s="263"/>
      <c r="P6" s="263"/>
    </row>
    <row r="7" spans="1:16" ht="30.75" x14ac:dyDescent="0.4">
      <c r="A7" s="216" t="s">
        <v>56</v>
      </c>
      <c r="B7" s="217"/>
      <c r="C7" s="43"/>
      <c r="D7" s="43"/>
      <c r="E7" s="43"/>
      <c r="F7" s="43"/>
      <c r="G7" s="43"/>
      <c r="H7" s="43"/>
      <c r="I7" s="215"/>
      <c r="J7" s="215"/>
      <c r="K7" s="215"/>
      <c r="L7" s="217"/>
      <c r="M7" s="43"/>
      <c r="N7" s="43"/>
      <c r="O7" s="43"/>
      <c r="P7" s="43"/>
    </row>
    <row r="8" spans="1:16" ht="30.75" x14ac:dyDescent="0.4">
      <c r="A8" s="216" t="s">
        <v>57</v>
      </c>
      <c r="B8" s="217"/>
      <c r="C8" s="43"/>
      <c r="D8" s="43"/>
      <c r="E8" s="43"/>
      <c r="F8" s="43"/>
      <c r="G8" s="43"/>
      <c r="H8" s="43"/>
      <c r="I8" s="215"/>
      <c r="J8" s="215"/>
      <c r="K8" s="215"/>
      <c r="L8" s="217"/>
      <c r="M8" s="43"/>
      <c r="N8" s="43"/>
      <c r="O8" s="43"/>
      <c r="P8" s="43"/>
    </row>
    <row r="9" spans="1:16" ht="30.75" x14ac:dyDescent="0.4">
      <c r="A9" s="216" t="s">
        <v>54</v>
      </c>
      <c r="B9" s="217"/>
      <c r="C9" s="43"/>
      <c r="D9" s="43"/>
      <c r="E9" s="43"/>
      <c r="F9" s="43"/>
      <c r="G9" s="263"/>
      <c r="H9" s="263"/>
      <c r="I9" s="215"/>
      <c r="J9" s="215"/>
      <c r="K9" s="215"/>
      <c r="L9" s="263"/>
      <c r="M9" s="263"/>
      <c r="N9" s="263"/>
      <c r="O9" s="263"/>
      <c r="P9" s="263"/>
    </row>
    <row r="10" spans="1:16" ht="30.75" x14ac:dyDescent="0.4">
      <c r="A10" s="216" t="s">
        <v>58</v>
      </c>
      <c r="B10" s="217"/>
      <c r="C10" s="43"/>
      <c r="D10" s="43"/>
      <c r="E10" s="43"/>
      <c r="F10" s="43"/>
      <c r="G10" s="263"/>
      <c r="H10" s="263"/>
      <c r="I10" s="215"/>
      <c r="J10" s="215"/>
      <c r="K10" s="215"/>
      <c r="L10" s="263" t="s">
        <v>58</v>
      </c>
      <c r="M10" s="263"/>
      <c r="N10" s="263"/>
      <c r="O10" s="263"/>
      <c r="P10" s="263"/>
    </row>
    <row r="11" spans="1:16" ht="30.75" x14ac:dyDescent="0.4">
      <c r="A11" s="216" t="s">
        <v>59</v>
      </c>
      <c r="B11" s="217"/>
      <c r="C11" s="216"/>
      <c r="D11" s="215"/>
      <c r="E11" s="215"/>
      <c r="F11" s="215"/>
      <c r="G11" s="264"/>
      <c r="H11" s="264"/>
      <c r="I11" s="215"/>
      <c r="J11" s="215"/>
      <c r="K11" s="215"/>
      <c r="L11" s="264" t="s">
        <v>59</v>
      </c>
      <c r="M11" s="264"/>
      <c r="N11" s="264"/>
      <c r="O11" s="264"/>
      <c r="P11" s="264"/>
    </row>
    <row r="12" spans="1:16" x14ac:dyDescent="0.45">
      <c r="A12" s="207"/>
      <c r="B12" s="23"/>
      <c r="C12" s="23"/>
      <c r="D12" s="38"/>
      <c r="E12" s="38"/>
      <c r="F12" s="38"/>
      <c r="G12" s="38"/>
      <c r="H12" s="38"/>
    </row>
    <row r="13" spans="1:16" ht="159" customHeight="1" x14ac:dyDescent="0.35">
      <c r="A13" s="265" t="s">
        <v>185</v>
      </c>
      <c r="B13" s="266"/>
      <c r="C13" s="266"/>
      <c r="D13" s="266"/>
      <c r="E13" s="266"/>
      <c r="F13" s="266"/>
      <c r="G13" s="266"/>
      <c r="H13" s="266"/>
      <c r="I13" s="266"/>
      <c r="J13" s="266"/>
      <c r="K13" s="266"/>
      <c r="L13" s="266"/>
      <c r="M13" s="266"/>
      <c r="N13" s="266"/>
      <c r="O13" s="266"/>
      <c r="P13" s="266"/>
    </row>
    <row r="14" spans="1:16" x14ac:dyDescent="0.45">
      <c r="A14" s="250"/>
      <c r="B14" s="250"/>
      <c r="C14" s="250"/>
      <c r="D14" s="250"/>
      <c r="E14" s="250"/>
      <c r="F14" s="250"/>
      <c r="G14" s="250"/>
      <c r="H14" s="250"/>
      <c r="I14" s="250"/>
      <c r="J14" s="250"/>
      <c r="K14" s="250"/>
      <c r="L14" s="250"/>
      <c r="M14" s="250"/>
      <c r="N14" s="250"/>
      <c r="O14" s="250"/>
      <c r="P14" s="250"/>
    </row>
    <row r="15" spans="1:16" s="5" customFormat="1" x14ac:dyDescent="0.45">
      <c r="A15" s="1" t="s">
        <v>106</v>
      </c>
      <c r="B15" s="146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192"/>
    </row>
    <row r="16" spans="1:16" s="5" customFormat="1" x14ac:dyDescent="0.45">
      <c r="A16" s="6" t="s">
        <v>0</v>
      </c>
      <c r="B16" s="146"/>
      <c r="C16" s="3"/>
      <c r="D16" s="3"/>
      <c r="E16" s="3"/>
      <c r="F16" s="7"/>
      <c r="G16" s="7"/>
      <c r="H16" s="7"/>
      <c r="I16" s="7"/>
      <c r="J16" s="7"/>
      <c r="K16" s="7"/>
      <c r="L16" s="7"/>
      <c r="M16" s="7"/>
      <c r="N16" s="7"/>
      <c r="O16" s="7"/>
      <c r="P16" s="193"/>
    </row>
    <row r="17" spans="1:16" s="5" customFormat="1" x14ac:dyDescent="0.45">
      <c r="A17" s="6" t="s">
        <v>67</v>
      </c>
      <c r="B17" s="146"/>
      <c r="C17" s="3"/>
      <c r="D17" s="3"/>
      <c r="E17" s="3"/>
      <c r="F17" s="7"/>
      <c r="G17" s="7"/>
      <c r="H17" s="7"/>
      <c r="I17" s="7"/>
      <c r="J17" s="7"/>
      <c r="K17" s="7"/>
      <c r="L17" s="7"/>
      <c r="M17" s="7"/>
      <c r="N17" s="7"/>
      <c r="O17" s="7"/>
      <c r="P17" s="193"/>
    </row>
    <row r="18" spans="1:16" s="5" customFormat="1" ht="55.5" customHeight="1" x14ac:dyDescent="0.35">
      <c r="A18" s="267" t="s">
        <v>2</v>
      </c>
      <c r="B18" s="268" t="s">
        <v>3</v>
      </c>
      <c r="C18" s="269" t="s">
        <v>4</v>
      </c>
      <c r="D18" s="269" t="s">
        <v>5</v>
      </c>
      <c r="E18" s="269" t="s">
        <v>6</v>
      </c>
      <c r="F18" s="269" t="s">
        <v>7</v>
      </c>
      <c r="G18" s="270" t="s">
        <v>8</v>
      </c>
      <c r="H18" s="270"/>
      <c r="I18" s="270"/>
      <c r="J18" s="270"/>
      <c r="K18" s="270" t="s">
        <v>9</v>
      </c>
      <c r="L18" s="270"/>
      <c r="M18" s="270"/>
      <c r="N18" s="270"/>
      <c r="O18" s="270"/>
      <c r="P18" s="271" t="s">
        <v>10</v>
      </c>
    </row>
    <row r="19" spans="1:16" s="5" customFormat="1" ht="32.450000000000003" customHeight="1" x14ac:dyDescent="0.35">
      <c r="A19" s="267"/>
      <c r="B19" s="272" t="s">
        <v>11</v>
      </c>
      <c r="C19" s="267" t="s">
        <v>11</v>
      </c>
      <c r="D19" s="267" t="s">
        <v>11</v>
      </c>
      <c r="E19" s="267" t="s">
        <v>11</v>
      </c>
      <c r="F19" s="267" t="s">
        <v>11</v>
      </c>
      <c r="G19" s="273" t="s">
        <v>12</v>
      </c>
      <c r="H19" s="274" t="s">
        <v>13</v>
      </c>
      <c r="I19" s="275" t="s">
        <v>142</v>
      </c>
      <c r="J19" s="274" t="s">
        <v>15</v>
      </c>
      <c r="K19" s="274" t="s">
        <v>16</v>
      </c>
      <c r="L19" s="274" t="s">
        <v>17</v>
      </c>
      <c r="M19" s="274" t="s">
        <v>18</v>
      </c>
      <c r="N19" s="274" t="s">
        <v>19</v>
      </c>
      <c r="O19" s="274" t="s">
        <v>20</v>
      </c>
      <c r="P19" s="271"/>
    </row>
    <row r="20" spans="1:16" s="12" customFormat="1" ht="56.25" customHeight="1" x14ac:dyDescent="0.4">
      <c r="A20" s="267"/>
      <c r="B20" s="272"/>
      <c r="C20" s="267"/>
      <c r="D20" s="267"/>
      <c r="E20" s="267"/>
      <c r="F20" s="267"/>
      <c r="G20" s="276" t="s">
        <v>11</v>
      </c>
      <c r="H20" s="276" t="s">
        <v>11</v>
      </c>
      <c r="I20" s="276" t="s">
        <v>11</v>
      </c>
      <c r="J20" s="276" t="s">
        <v>11</v>
      </c>
      <c r="K20" s="276" t="s">
        <v>11</v>
      </c>
      <c r="L20" s="276" t="s">
        <v>11</v>
      </c>
      <c r="M20" s="276" t="s">
        <v>11</v>
      </c>
      <c r="N20" s="276" t="s">
        <v>11</v>
      </c>
      <c r="O20" s="276" t="s">
        <v>11</v>
      </c>
      <c r="P20" s="271"/>
    </row>
    <row r="21" spans="1:16" s="12" customFormat="1" ht="75.75" customHeight="1" x14ac:dyDescent="0.4">
      <c r="A21" s="13" t="s">
        <v>165</v>
      </c>
      <c r="B21" s="78" t="s">
        <v>95</v>
      </c>
      <c r="C21" s="79">
        <v>2.3199999999999998</v>
      </c>
      <c r="D21" s="79">
        <v>6.2</v>
      </c>
      <c r="E21" s="79">
        <v>24.49</v>
      </c>
      <c r="F21" s="81">
        <v>323.60000000000002</v>
      </c>
      <c r="G21" s="81">
        <v>0</v>
      </c>
      <c r="H21" s="81">
        <v>0.02</v>
      </c>
      <c r="I21" s="81">
        <v>0.02</v>
      </c>
      <c r="J21" s="81">
        <v>20</v>
      </c>
      <c r="K21" s="81">
        <v>16.399999999999999</v>
      </c>
      <c r="L21" s="81">
        <v>50.6</v>
      </c>
      <c r="M21" s="81">
        <v>16.399999999999999</v>
      </c>
      <c r="N21" s="81">
        <v>0.34</v>
      </c>
      <c r="O21" s="81">
        <v>4.5</v>
      </c>
      <c r="P21" s="78">
        <v>302</v>
      </c>
    </row>
    <row r="22" spans="1:16" s="5" customFormat="1" ht="75.75" customHeight="1" x14ac:dyDescent="0.35">
      <c r="A22" s="13" t="s">
        <v>69</v>
      </c>
      <c r="B22" s="158">
        <v>18</v>
      </c>
      <c r="C22" s="79">
        <v>1.35</v>
      </c>
      <c r="D22" s="79">
        <v>0.52</v>
      </c>
      <c r="E22" s="79">
        <v>9.25</v>
      </c>
      <c r="F22" s="79">
        <v>47.4</v>
      </c>
      <c r="G22" s="79">
        <v>0</v>
      </c>
      <c r="H22" s="79">
        <v>0.02</v>
      </c>
      <c r="I22" s="79">
        <v>0</v>
      </c>
      <c r="J22" s="79">
        <v>0</v>
      </c>
      <c r="K22" s="79">
        <v>5.94</v>
      </c>
      <c r="L22" s="79">
        <v>5.94</v>
      </c>
      <c r="M22" s="79">
        <v>10.44</v>
      </c>
      <c r="N22" s="79">
        <v>0.8</v>
      </c>
      <c r="O22" s="79">
        <v>0</v>
      </c>
      <c r="P22" s="78" t="s">
        <v>26</v>
      </c>
    </row>
    <row r="23" spans="1:16" ht="35.25" x14ac:dyDescent="0.35">
      <c r="A23" s="280" t="s">
        <v>82</v>
      </c>
      <c r="B23" s="281" t="s">
        <v>24</v>
      </c>
      <c r="C23" s="282">
        <v>0.2</v>
      </c>
      <c r="D23" s="282">
        <v>0</v>
      </c>
      <c r="E23" s="282">
        <v>15</v>
      </c>
      <c r="F23" s="282">
        <v>58</v>
      </c>
      <c r="G23" s="283">
        <v>1.1599999999999999</v>
      </c>
      <c r="H23" s="284">
        <v>0</v>
      </c>
      <c r="I23" s="284">
        <v>1.3</v>
      </c>
      <c r="J23" s="284">
        <v>0.38</v>
      </c>
      <c r="K23" s="284">
        <v>6.9</v>
      </c>
      <c r="L23" s="284">
        <v>8.5</v>
      </c>
      <c r="M23" s="284">
        <v>4.5999999999999996</v>
      </c>
      <c r="N23" s="284">
        <v>0.8</v>
      </c>
      <c r="O23" s="284">
        <v>30.2</v>
      </c>
      <c r="P23" s="281">
        <v>685</v>
      </c>
    </row>
    <row r="24" spans="1:16" s="5" customFormat="1" x14ac:dyDescent="0.35">
      <c r="A24" s="210" t="s">
        <v>27</v>
      </c>
      <c r="B24" s="158"/>
      <c r="C24" s="79">
        <f>SUM(C21:C23)</f>
        <v>3.87</v>
      </c>
      <c r="D24" s="79">
        <f t="shared" ref="D24:O24" si="0">SUM(D21:D23)</f>
        <v>6.7200000000000006</v>
      </c>
      <c r="E24" s="79">
        <f t="shared" si="0"/>
        <v>48.739999999999995</v>
      </c>
      <c r="F24" s="79">
        <f t="shared" si="0"/>
        <v>429</v>
      </c>
      <c r="G24" s="79">
        <f t="shared" si="0"/>
        <v>1.1599999999999999</v>
      </c>
      <c r="H24" s="79">
        <f t="shared" si="0"/>
        <v>0.04</v>
      </c>
      <c r="I24" s="79">
        <f t="shared" si="0"/>
        <v>1.32</v>
      </c>
      <c r="J24" s="79">
        <f t="shared" si="0"/>
        <v>20.38</v>
      </c>
      <c r="K24" s="79">
        <f t="shared" si="0"/>
        <v>29.240000000000002</v>
      </c>
      <c r="L24" s="79">
        <f t="shared" si="0"/>
        <v>65.039999999999992</v>
      </c>
      <c r="M24" s="79">
        <f t="shared" si="0"/>
        <v>31.439999999999998</v>
      </c>
      <c r="N24" s="79">
        <f t="shared" si="0"/>
        <v>1.9400000000000002</v>
      </c>
      <c r="O24" s="79">
        <f t="shared" si="0"/>
        <v>34.700000000000003</v>
      </c>
      <c r="P24" s="15"/>
    </row>
    <row r="25" spans="1:16" s="5" customFormat="1" x14ac:dyDescent="0.35">
      <c r="A25" s="8"/>
      <c r="B25" s="151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94"/>
    </row>
    <row r="26" spans="1:16" s="5" customFormat="1" ht="32.450000000000003" customHeight="1" x14ac:dyDescent="0.35">
      <c r="A26" s="8"/>
      <c r="B26" s="151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94"/>
    </row>
    <row r="27" spans="1:16" s="12" customFormat="1" ht="73.5" customHeight="1" x14ac:dyDescent="0.45">
      <c r="A27" s="6" t="s">
        <v>1</v>
      </c>
      <c r="B27" s="146"/>
      <c r="C27" s="3"/>
      <c r="D27" s="3"/>
      <c r="E27" s="3"/>
      <c r="F27" s="7"/>
      <c r="G27" s="7"/>
      <c r="H27" s="7"/>
      <c r="I27" s="7"/>
      <c r="J27" s="7"/>
      <c r="K27" s="7"/>
      <c r="L27" s="7"/>
      <c r="M27" s="7"/>
      <c r="N27" s="7"/>
      <c r="O27" s="7"/>
      <c r="P27" s="192"/>
    </row>
    <row r="28" spans="1:16" s="12" customFormat="1" ht="54" customHeight="1" x14ac:dyDescent="0.4">
      <c r="A28" s="267" t="s">
        <v>2</v>
      </c>
      <c r="B28" s="268" t="s">
        <v>3</v>
      </c>
      <c r="C28" s="269" t="s">
        <v>4</v>
      </c>
      <c r="D28" s="269" t="s">
        <v>5</v>
      </c>
      <c r="E28" s="269" t="s">
        <v>6</v>
      </c>
      <c r="F28" s="269" t="s">
        <v>7</v>
      </c>
      <c r="G28" s="270" t="s">
        <v>8</v>
      </c>
      <c r="H28" s="270"/>
      <c r="I28" s="270"/>
      <c r="J28" s="270"/>
      <c r="K28" s="270" t="s">
        <v>9</v>
      </c>
      <c r="L28" s="270"/>
      <c r="M28" s="270"/>
      <c r="N28" s="270"/>
      <c r="O28" s="270"/>
      <c r="P28" s="271" t="s">
        <v>10</v>
      </c>
    </row>
    <row r="29" spans="1:16" s="12" customFormat="1" ht="59.25" customHeight="1" x14ac:dyDescent="0.4">
      <c r="A29" s="267"/>
      <c r="B29" s="272" t="s">
        <v>11</v>
      </c>
      <c r="C29" s="267" t="s">
        <v>11</v>
      </c>
      <c r="D29" s="267" t="s">
        <v>11</v>
      </c>
      <c r="E29" s="267" t="s">
        <v>11</v>
      </c>
      <c r="F29" s="267" t="s">
        <v>11</v>
      </c>
      <c r="G29" s="273" t="s">
        <v>12</v>
      </c>
      <c r="H29" s="274" t="s">
        <v>13</v>
      </c>
      <c r="I29" s="275" t="s">
        <v>142</v>
      </c>
      <c r="J29" s="274" t="s">
        <v>15</v>
      </c>
      <c r="K29" s="274" t="s">
        <v>16</v>
      </c>
      <c r="L29" s="274" t="s">
        <v>17</v>
      </c>
      <c r="M29" s="274" t="s">
        <v>18</v>
      </c>
      <c r="N29" s="274" t="s">
        <v>19</v>
      </c>
      <c r="O29" s="274" t="s">
        <v>20</v>
      </c>
      <c r="P29" s="271"/>
    </row>
    <row r="30" spans="1:16" s="5" customFormat="1" ht="54" customHeight="1" x14ac:dyDescent="0.35">
      <c r="A30" s="267"/>
      <c r="B30" s="272"/>
      <c r="C30" s="267"/>
      <c r="D30" s="267"/>
      <c r="E30" s="267"/>
      <c r="F30" s="267"/>
      <c r="G30" s="276" t="s">
        <v>11</v>
      </c>
      <c r="H30" s="276" t="s">
        <v>11</v>
      </c>
      <c r="I30" s="276" t="s">
        <v>11</v>
      </c>
      <c r="J30" s="276" t="s">
        <v>11</v>
      </c>
      <c r="K30" s="276" t="s">
        <v>11</v>
      </c>
      <c r="L30" s="276" t="s">
        <v>11</v>
      </c>
      <c r="M30" s="276" t="s">
        <v>11</v>
      </c>
      <c r="N30" s="276" t="s">
        <v>11</v>
      </c>
      <c r="O30" s="276" t="s">
        <v>11</v>
      </c>
      <c r="P30" s="271"/>
    </row>
    <row r="31" spans="1:16" s="12" customFormat="1" ht="35.25" x14ac:dyDescent="0.5">
      <c r="A31" s="285" t="s">
        <v>186</v>
      </c>
      <c r="B31" s="286">
        <v>25</v>
      </c>
      <c r="C31" s="287">
        <v>0.75</v>
      </c>
      <c r="D31" s="287">
        <v>0.06</v>
      </c>
      <c r="E31" s="287">
        <v>1.5</v>
      </c>
      <c r="F31" s="287">
        <v>9.25</v>
      </c>
      <c r="G31" s="287">
        <v>0.48</v>
      </c>
      <c r="H31" s="288">
        <v>0.01</v>
      </c>
      <c r="I31" s="289">
        <v>76.25</v>
      </c>
      <c r="J31" s="288">
        <v>0.31</v>
      </c>
      <c r="K31" s="288">
        <v>9.25</v>
      </c>
      <c r="L31" s="288">
        <v>8.94</v>
      </c>
      <c r="M31" s="288">
        <v>2.81</v>
      </c>
      <c r="N31" s="288">
        <v>0.08</v>
      </c>
      <c r="O31" s="288">
        <v>28.25</v>
      </c>
      <c r="P31" s="290" t="s">
        <v>26</v>
      </c>
    </row>
    <row r="32" spans="1:16" s="12" customFormat="1" ht="49.5" customHeight="1" x14ac:dyDescent="0.4">
      <c r="A32" s="13" t="s">
        <v>187</v>
      </c>
      <c r="B32" s="78" t="s">
        <v>167</v>
      </c>
      <c r="C32" s="79">
        <v>2.3199999999999998</v>
      </c>
      <c r="D32" s="79">
        <v>2</v>
      </c>
      <c r="E32" s="79">
        <v>16.8</v>
      </c>
      <c r="F32" s="79">
        <f>96/200*250</f>
        <v>120</v>
      </c>
      <c r="G32" s="85">
        <v>27.52</v>
      </c>
      <c r="H32" s="14">
        <v>0.09</v>
      </c>
      <c r="I32" s="14">
        <v>372</v>
      </c>
      <c r="J32" s="14">
        <v>97.6</v>
      </c>
      <c r="K32" s="14">
        <v>13.8</v>
      </c>
      <c r="L32" s="14">
        <v>54.6</v>
      </c>
      <c r="M32" s="14">
        <v>20.8</v>
      </c>
      <c r="N32" s="14">
        <v>0.86</v>
      </c>
      <c r="O32" s="14">
        <v>410.4</v>
      </c>
      <c r="P32" s="78">
        <v>140</v>
      </c>
    </row>
    <row r="33" spans="1:16" s="12" customFormat="1" ht="35.25" x14ac:dyDescent="0.4">
      <c r="A33" s="280" t="s">
        <v>143</v>
      </c>
      <c r="B33" s="281" t="s">
        <v>114</v>
      </c>
      <c r="C33" s="282">
        <v>11.12</v>
      </c>
      <c r="D33" s="282">
        <v>5.2</v>
      </c>
      <c r="E33" s="282">
        <v>3.2</v>
      </c>
      <c r="F33" s="282">
        <v>105.6</v>
      </c>
      <c r="G33" s="283">
        <v>1.1299999999999999</v>
      </c>
      <c r="H33" s="284">
        <v>0.03</v>
      </c>
      <c r="I33" s="284">
        <v>97</v>
      </c>
      <c r="J33" s="284">
        <v>25.6</v>
      </c>
      <c r="K33" s="284">
        <v>11</v>
      </c>
      <c r="L33" s="284">
        <v>133</v>
      </c>
      <c r="M33" s="284">
        <v>19</v>
      </c>
      <c r="N33" s="284">
        <v>2</v>
      </c>
      <c r="O33" s="284">
        <v>257</v>
      </c>
      <c r="P33" s="281">
        <v>433</v>
      </c>
    </row>
    <row r="34" spans="1:16" s="12" customFormat="1" ht="75" customHeight="1" x14ac:dyDescent="0.4">
      <c r="A34" s="280" t="s">
        <v>22</v>
      </c>
      <c r="B34" s="281">
        <v>150</v>
      </c>
      <c r="C34" s="282">
        <v>6.72</v>
      </c>
      <c r="D34" s="282">
        <v>8.64</v>
      </c>
      <c r="E34" s="282">
        <v>33</v>
      </c>
      <c r="F34" s="282">
        <v>242.4</v>
      </c>
      <c r="G34" s="283">
        <v>0</v>
      </c>
      <c r="H34" s="284">
        <v>0.22</v>
      </c>
      <c r="I34" s="284">
        <v>159.19999999999999</v>
      </c>
      <c r="J34" s="284">
        <v>29.28</v>
      </c>
      <c r="K34" s="284">
        <v>142.6</v>
      </c>
      <c r="L34" s="284">
        <v>192</v>
      </c>
      <c r="M34" s="284">
        <v>281.60000000000002</v>
      </c>
      <c r="N34" s="284">
        <v>229.6</v>
      </c>
      <c r="O34" s="284">
        <v>232.8</v>
      </c>
      <c r="P34" s="281">
        <v>508</v>
      </c>
    </row>
    <row r="35" spans="1:16" ht="35.25" x14ac:dyDescent="0.35">
      <c r="A35" s="280" t="s">
        <v>82</v>
      </c>
      <c r="B35" s="281" t="s">
        <v>24</v>
      </c>
      <c r="C35" s="282">
        <v>0.2</v>
      </c>
      <c r="D35" s="282">
        <v>0</v>
      </c>
      <c r="E35" s="282">
        <v>15</v>
      </c>
      <c r="F35" s="282">
        <v>58</v>
      </c>
      <c r="G35" s="283">
        <v>1.1599999999999999</v>
      </c>
      <c r="H35" s="284">
        <v>0</v>
      </c>
      <c r="I35" s="284">
        <v>1.3</v>
      </c>
      <c r="J35" s="284">
        <v>0.38</v>
      </c>
      <c r="K35" s="284">
        <v>6.9</v>
      </c>
      <c r="L35" s="284">
        <v>8.5</v>
      </c>
      <c r="M35" s="284">
        <v>4.5999999999999996</v>
      </c>
      <c r="N35" s="284">
        <v>0.8</v>
      </c>
      <c r="O35" s="284">
        <v>30.2</v>
      </c>
      <c r="P35" s="281">
        <v>685</v>
      </c>
    </row>
    <row r="36" spans="1:16" s="12" customFormat="1" ht="33" customHeight="1" x14ac:dyDescent="0.4">
      <c r="A36" s="80" t="s">
        <v>25</v>
      </c>
      <c r="B36" s="78">
        <v>32.5</v>
      </c>
      <c r="C36" s="79">
        <v>2.63</v>
      </c>
      <c r="D36" s="79">
        <v>1.07</v>
      </c>
      <c r="E36" s="79">
        <v>13.72</v>
      </c>
      <c r="F36" s="79">
        <v>72.150000000000006</v>
      </c>
      <c r="G36" s="85">
        <v>0.13</v>
      </c>
      <c r="H36" s="14">
        <v>0.13</v>
      </c>
      <c r="I36" s="14">
        <v>195.8</v>
      </c>
      <c r="J36" s="14">
        <v>0</v>
      </c>
      <c r="K36" s="14">
        <v>23.7</v>
      </c>
      <c r="L36" s="14">
        <v>40.630000000000003</v>
      </c>
      <c r="M36" s="14">
        <v>13</v>
      </c>
      <c r="N36" s="14">
        <v>0.91</v>
      </c>
      <c r="O36" s="14">
        <v>53.9</v>
      </c>
      <c r="P36" s="78" t="s">
        <v>26</v>
      </c>
    </row>
    <row r="37" spans="1:16" s="5" customFormat="1" ht="32.450000000000003" customHeight="1" x14ac:dyDescent="0.35">
      <c r="A37" s="210" t="s">
        <v>27</v>
      </c>
      <c r="B37" s="158"/>
      <c r="C37" s="79">
        <f>SUM(C31:C36)</f>
        <v>23.74</v>
      </c>
      <c r="D37" s="79">
        <f t="shared" ref="D37:O37" si="1">SUM(D31:D36)</f>
        <v>16.97</v>
      </c>
      <c r="E37" s="79">
        <f t="shared" si="1"/>
        <v>83.22</v>
      </c>
      <c r="F37" s="79">
        <f t="shared" si="1"/>
        <v>607.4</v>
      </c>
      <c r="G37" s="79">
        <f t="shared" si="1"/>
        <v>30.419999999999998</v>
      </c>
      <c r="H37" s="79">
        <f t="shared" si="1"/>
        <v>0.48</v>
      </c>
      <c r="I37" s="79">
        <f t="shared" si="1"/>
        <v>901.55</v>
      </c>
      <c r="J37" s="79">
        <f t="shared" si="1"/>
        <v>153.16999999999999</v>
      </c>
      <c r="K37" s="79">
        <f t="shared" si="1"/>
        <v>207.24999999999997</v>
      </c>
      <c r="L37" s="79">
        <f t="shared" si="1"/>
        <v>437.66999999999996</v>
      </c>
      <c r="M37" s="79">
        <f t="shared" si="1"/>
        <v>341.81000000000006</v>
      </c>
      <c r="N37" s="79">
        <f t="shared" si="1"/>
        <v>234.25</v>
      </c>
      <c r="O37" s="79">
        <f t="shared" si="1"/>
        <v>1012.5500000000001</v>
      </c>
      <c r="P37" s="15"/>
    </row>
    <row r="38" spans="1:16" s="12" customFormat="1" ht="74.25" customHeight="1" x14ac:dyDescent="0.4">
      <c r="A38" s="210" t="s">
        <v>93</v>
      </c>
      <c r="B38" s="81"/>
      <c r="C38" s="79">
        <f>C37+C24</f>
        <v>27.61</v>
      </c>
      <c r="D38" s="79">
        <f t="shared" ref="D38:O38" si="2">D37+D24</f>
        <v>23.689999999999998</v>
      </c>
      <c r="E38" s="79">
        <f t="shared" si="2"/>
        <v>131.95999999999998</v>
      </c>
      <c r="F38" s="79">
        <f t="shared" si="2"/>
        <v>1036.4000000000001</v>
      </c>
      <c r="G38" s="79">
        <f t="shared" si="2"/>
        <v>31.58</v>
      </c>
      <c r="H38" s="79">
        <f t="shared" si="2"/>
        <v>0.52</v>
      </c>
      <c r="I38" s="79">
        <f t="shared" si="2"/>
        <v>902.87</v>
      </c>
      <c r="J38" s="79">
        <f t="shared" si="2"/>
        <v>173.54999999999998</v>
      </c>
      <c r="K38" s="79">
        <f t="shared" si="2"/>
        <v>236.48999999999998</v>
      </c>
      <c r="L38" s="79">
        <f t="shared" si="2"/>
        <v>502.70999999999992</v>
      </c>
      <c r="M38" s="79">
        <f t="shared" si="2"/>
        <v>373.25000000000006</v>
      </c>
      <c r="N38" s="79">
        <f t="shared" si="2"/>
        <v>236.19</v>
      </c>
      <c r="O38" s="79">
        <f t="shared" si="2"/>
        <v>1047.25</v>
      </c>
      <c r="P38" s="15"/>
    </row>
    <row r="39" spans="1:16" s="56" customFormat="1" ht="74.25" customHeight="1" x14ac:dyDescent="0.25">
      <c r="A39" s="8"/>
      <c r="B39" s="151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94"/>
    </row>
    <row r="40" spans="1:16" s="12" customFormat="1" ht="74.25" customHeight="1" x14ac:dyDescent="0.45">
      <c r="A40" s="6" t="s">
        <v>28</v>
      </c>
      <c r="B40" s="146"/>
      <c r="C40" s="3"/>
      <c r="D40" s="3"/>
      <c r="E40" s="3"/>
      <c r="F40" s="7"/>
      <c r="G40" s="7"/>
      <c r="H40" s="7"/>
      <c r="I40" s="7"/>
      <c r="J40" s="7"/>
      <c r="K40" s="7"/>
      <c r="L40" s="7"/>
      <c r="M40" s="7"/>
      <c r="N40" s="7"/>
      <c r="O40" s="7"/>
      <c r="P40" s="193"/>
    </row>
    <row r="41" spans="1:16" s="12" customFormat="1" ht="74.25" customHeight="1" x14ac:dyDescent="0.45">
      <c r="A41" s="6" t="s">
        <v>67</v>
      </c>
      <c r="B41" s="162"/>
      <c r="C41" s="3"/>
      <c r="D41" s="3"/>
      <c r="E41" s="3"/>
      <c r="F41" s="7"/>
      <c r="G41" s="7"/>
      <c r="H41" s="7"/>
      <c r="I41" s="7"/>
      <c r="J41" s="7"/>
      <c r="K41" s="7"/>
      <c r="L41" s="7"/>
      <c r="M41" s="7"/>
      <c r="N41" s="7"/>
      <c r="O41" s="7"/>
      <c r="P41" s="193"/>
    </row>
    <row r="42" spans="1:16" s="5" customFormat="1" ht="56.25" customHeight="1" x14ac:dyDescent="0.35">
      <c r="A42" s="267" t="s">
        <v>2</v>
      </c>
      <c r="B42" s="268" t="s">
        <v>3</v>
      </c>
      <c r="C42" s="269" t="s">
        <v>4</v>
      </c>
      <c r="D42" s="269" t="s">
        <v>5</v>
      </c>
      <c r="E42" s="269" t="s">
        <v>6</v>
      </c>
      <c r="F42" s="269" t="s">
        <v>7</v>
      </c>
      <c r="G42" s="270" t="s">
        <v>8</v>
      </c>
      <c r="H42" s="270"/>
      <c r="I42" s="270"/>
      <c r="J42" s="270"/>
      <c r="K42" s="270" t="s">
        <v>9</v>
      </c>
      <c r="L42" s="270"/>
      <c r="M42" s="270"/>
      <c r="N42" s="270"/>
      <c r="O42" s="270"/>
      <c r="P42" s="271" t="s">
        <v>10</v>
      </c>
    </row>
    <row r="43" spans="1:16" s="5" customFormat="1" ht="33" customHeight="1" x14ac:dyDescent="0.35">
      <c r="A43" s="267"/>
      <c r="B43" s="272" t="s">
        <v>11</v>
      </c>
      <c r="C43" s="267" t="s">
        <v>11</v>
      </c>
      <c r="D43" s="267" t="s">
        <v>11</v>
      </c>
      <c r="E43" s="267" t="s">
        <v>11</v>
      </c>
      <c r="F43" s="267" t="s">
        <v>11</v>
      </c>
      <c r="G43" s="273" t="s">
        <v>12</v>
      </c>
      <c r="H43" s="274" t="s">
        <v>13</v>
      </c>
      <c r="I43" s="275" t="s">
        <v>142</v>
      </c>
      <c r="J43" s="274" t="s">
        <v>15</v>
      </c>
      <c r="K43" s="274" t="s">
        <v>16</v>
      </c>
      <c r="L43" s="274" t="s">
        <v>17</v>
      </c>
      <c r="M43" s="274" t="s">
        <v>18</v>
      </c>
      <c r="N43" s="274" t="s">
        <v>19</v>
      </c>
      <c r="O43" s="274" t="s">
        <v>20</v>
      </c>
      <c r="P43" s="271"/>
    </row>
    <row r="44" spans="1:16" s="5" customFormat="1" ht="84.75" customHeight="1" x14ac:dyDescent="0.35">
      <c r="A44" s="267"/>
      <c r="B44" s="272"/>
      <c r="C44" s="267"/>
      <c r="D44" s="267"/>
      <c r="E44" s="267"/>
      <c r="F44" s="267"/>
      <c r="G44" s="276" t="s">
        <v>11</v>
      </c>
      <c r="H44" s="276" t="s">
        <v>11</v>
      </c>
      <c r="I44" s="276" t="s">
        <v>11</v>
      </c>
      <c r="J44" s="276" t="s">
        <v>11</v>
      </c>
      <c r="K44" s="276" t="s">
        <v>11</v>
      </c>
      <c r="L44" s="276" t="s">
        <v>11</v>
      </c>
      <c r="M44" s="276" t="s">
        <v>11</v>
      </c>
      <c r="N44" s="276" t="s">
        <v>11</v>
      </c>
      <c r="O44" s="276" t="s">
        <v>11</v>
      </c>
      <c r="P44" s="271"/>
    </row>
    <row r="45" spans="1:16" s="5" customFormat="1" ht="87" customHeight="1" x14ac:dyDescent="0.35">
      <c r="A45" s="13" t="s">
        <v>169</v>
      </c>
      <c r="B45" s="78" t="s">
        <v>95</v>
      </c>
      <c r="C45" s="79">
        <v>4.2</v>
      </c>
      <c r="D45" s="79">
        <v>7.8</v>
      </c>
      <c r="E45" s="79">
        <v>19.8</v>
      </c>
      <c r="F45" s="81">
        <v>295</v>
      </c>
      <c r="G45" s="79">
        <v>0</v>
      </c>
      <c r="H45" s="79">
        <v>0.11</v>
      </c>
      <c r="I45" s="79">
        <v>0.03</v>
      </c>
      <c r="J45" s="79">
        <v>20</v>
      </c>
      <c r="K45" s="79">
        <v>18.899999999999999</v>
      </c>
      <c r="L45" s="79">
        <v>108.7</v>
      </c>
      <c r="M45" s="79">
        <v>42.1</v>
      </c>
      <c r="N45" s="79">
        <v>1.1599999999999999</v>
      </c>
      <c r="O45" s="79">
        <v>76.5</v>
      </c>
      <c r="P45" s="78">
        <v>302</v>
      </c>
    </row>
    <row r="46" spans="1:16" s="5" customFormat="1" ht="82.5" customHeight="1" x14ac:dyDescent="0.35">
      <c r="A46" s="80" t="s">
        <v>69</v>
      </c>
      <c r="B46" s="158">
        <v>18</v>
      </c>
      <c r="C46" s="79">
        <v>1.35</v>
      </c>
      <c r="D46" s="79">
        <v>0.52</v>
      </c>
      <c r="E46" s="79">
        <v>9.25</v>
      </c>
      <c r="F46" s="79">
        <v>47.4</v>
      </c>
      <c r="G46" s="79">
        <v>0</v>
      </c>
      <c r="H46" s="79">
        <v>0.02</v>
      </c>
      <c r="I46" s="79">
        <v>0</v>
      </c>
      <c r="J46" s="79">
        <v>0</v>
      </c>
      <c r="K46" s="79">
        <v>5.94</v>
      </c>
      <c r="L46" s="79">
        <v>5.94</v>
      </c>
      <c r="M46" s="79">
        <v>10.44</v>
      </c>
      <c r="N46" s="79">
        <v>0.8</v>
      </c>
      <c r="O46" s="79">
        <v>0</v>
      </c>
      <c r="P46" s="78" t="s">
        <v>26</v>
      </c>
    </row>
    <row r="47" spans="1:16" ht="35.25" x14ac:dyDescent="0.35">
      <c r="A47" s="280" t="s">
        <v>82</v>
      </c>
      <c r="B47" s="281" t="s">
        <v>24</v>
      </c>
      <c r="C47" s="282">
        <v>0.2</v>
      </c>
      <c r="D47" s="282">
        <v>0</v>
      </c>
      <c r="E47" s="282">
        <v>15</v>
      </c>
      <c r="F47" s="282">
        <v>58</v>
      </c>
      <c r="G47" s="283">
        <v>1.1599999999999999</v>
      </c>
      <c r="H47" s="284">
        <v>0</v>
      </c>
      <c r="I47" s="284">
        <v>1.3</v>
      </c>
      <c r="J47" s="284">
        <v>0.38</v>
      </c>
      <c r="K47" s="284">
        <v>6.9</v>
      </c>
      <c r="L47" s="284">
        <v>8.5</v>
      </c>
      <c r="M47" s="284">
        <v>4.5999999999999996</v>
      </c>
      <c r="N47" s="284">
        <v>0.8</v>
      </c>
      <c r="O47" s="284">
        <v>30.2</v>
      </c>
      <c r="P47" s="281">
        <v>685</v>
      </c>
    </row>
    <row r="48" spans="1:16" s="12" customFormat="1" ht="71.25" customHeight="1" x14ac:dyDescent="0.4">
      <c r="A48" s="210" t="s">
        <v>27</v>
      </c>
      <c r="B48" s="158"/>
      <c r="C48" s="79">
        <f>SUM(C45:C47)</f>
        <v>5.7500000000000009</v>
      </c>
      <c r="D48" s="79">
        <f t="shared" ref="D48:O48" si="3">SUM(D45:D47)</f>
        <v>8.32</v>
      </c>
      <c r="E48" s="79">
        <f t="shared" si="3"/>
        <v>44.05</v>
      </c>
      <c r="F48" s="79">
        <f t="shared" si="3"/>
        <v>400.4</v>
      </c>
      <c r="G48" s="79">
        <f t="shared" si="3"/>
        <v>1.1599999999999999</v>
      </c>
      <c r="H48" s="79">
        <f t="shared" si="3"/>
        <v>0.13</v>
      </c>
      <c r="I48" s="79">
        <f t="shared" si="3"/>
        <v>1.33</v>
      </c>
      <c r="J48" s="79">
        <f t="shared" si="3"/>
        <v>20.38</v>
      </c>
      <c r="K48" s="79">
        <f t="shared" si="3"/>
        <v>31.740000000000002</v>
      </c>
      <c r="L48" s="79">
        <f t="shared" si="3"/>
        <v>123.14</v>
      </c>
      <c r="M48" s="79">
        <f t="shared" si="3"/>
        <v>57.14</v>
      </c>
      <c r="N48" s="79">
        <f t="shared" si="3"/>
        <v>2.76</v>
      </c>
      <c r="O48" s="79">
        <f t="shared" si="3"/>
        <v>106.7</v>
      </c>
      <c r="P48" s="15"/>
    </row>
    <row r="49" spans="1:16" s="12" customFormat="1" ht="71.25" customHeight="1" x14ac:dyDescent="0.4">
      <c r="A49" s="8"/>
      <c r="B49" s="151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94"/>
    </row>
    <row r="50" spans="1:16" s="56" customFormat="1" ht="71.25" customHeight="1" x14ac:dyDescent="0.45">
      <c r="A50" s="6" t="s">
        <v>29</v>
      </c>
      <c r="B50" s="146"/>
      <c r="C50" s="3"/>
      <c r="D50" s="3"/>
      <c r="E50" s="3"/>
      <c r="F50" s="7"/>
      <c r="G50" s="7"/>
      <c r="H50" s="7"/>
      <c r="I50" s="7"/>
      <c r="J50" s="7"/>
      <c r="K50" s="7"/>
      <c r="L50" s="7"/>
      <c r="M50" s="7"/>
      <c r="N50" s="7"/>
      <c r="O50" s="7"/>
      <c r="P50" s="192"/>
    </row>
    <row r="51" spans="1:16" s="5" customFormat="1" ht="33" customHeight="1" x14ac:dyDescent="0.35">
      <c r="A51" s="267" t="s">
        <v>2</v>
      </c>
      <c r="B51" s="268" t="s">
        <v>3</v>
      </c>
      <c r="C51" s="269" t="s">
        <v>4</v>
      </c>
      <c r="D51" s="269" t="s">
        <v>5</v>
      </c>
      <c r="E51" s="269" t="s">
        <v>6</v>
      </c>
      <c r="F51" s="269" t="s">
        <v>7</v>
      </c>
      <c r="G51" s="270" t="s">
        <v>8</v>
      </c>
      <c r="H51" s="270"/>
      <c r="I51" s="270"/>
      <c r="J51" s="270"/>
      <c r="K51" s="270" t="s">
        <v>9</v>
      </c>
      <c r="L51" s="270"/>
      <c r="M51" s="270"/>
      <c r="N51" s="270"/>
      <c r="O51" s="270"/>
      <c r="P51" s="271" t="s">
        <v>10</v>
      </c>
    </row>
    <row r="52" spans="1:16" s="12" customFormat="1" ht="33" customHeight="1" x14ac:dyDescent="0.4">
      <c r="A52" s="267"/>
      <c r="B52" s="272" t="s">
        <v>11</v>
      </c>
      <c r="C52" s="267" t="s">
        <v>11</v>
      </c>
      <c r="D52" s="267" t="s">
        <v>11</v>
      </c>
      <c r="E52" s="267" t="s">
        <v>11</v>
      </c>
      <c r="F52" s="267" t="s">
        <v>11</v>
      </c>
      <c r="G52" s="273" t="s">
        <v>12</v>
      </c>
      <c r="H52" s="274" t="s">
        <v>13</v>
      </c>
      <c r="I52" s="275" t="s">
        <v>142</v>
      </c>
      <c r="J52" s="274" t="s">
        <v>15</v>
      </c>
      <c r="K52" s="274" t="s">
        <v>16</v>
      </c>
      <c r="L52" s="274" t="s">
        <v>17</v>
      </c>
      <c r="M52" s="274" t="s">
        <v>18</v>
      </c>
      <c r="N52" s="274" t="s">
        <v>19</v>
      </c>
      <c r="O52" s="274" t="s">
        <v>20</v>
      </c>
      <c r="P52" s="271"/>
    </row>
    <row r="53" spans="1:16" s="12" customFormat="1" ht="87.75" customHeight="1" x14ac:dyDescent="0.4">
      <c r="A53" s="267"/>
      <c r="B53" s="272"/>
      <c r="C53" s="267"/>
      <c r="D53" s="267"/>
      <c r="E53" s="267"/>
      <c r="F53" s="267"/>
      <c r="G53" s="276" t="s">
        <v>11</v>
      </c>
      <c r="H53" s="276" t="s">
        <v>11</v>
      </c>
      <c r="I53" s="276" t="s">
        <v>11</v>
      </c>
      <c r="J53" s="276" t="s">
        <v>11</v>
      </c>
      <c r="K53" s="276" t="s">
        <v>11</v>
      </c>
      <c r="L53" s="276" t="s">
        <v>11</v>
      </c>
      <c r="M53" s="276" t="s">
        <v>11</v>
      </c>
      <c r="N53" s="276" t="s">
        <v>11</v>
      </c>
      <c r="O53" s="276" t="s">
        <v>11</v>
      </c>
      <c r="P53" s="271"/>
    </row>
    <row r="54" spans="1:16" s="294" customFormat="1" ht="55.5" customHeight="1" x14ac:dyDescent="0.45">
      <c r="A54" s="13" t="s">
        <v>131</v>
      </c>
      <c r="B54" s="78">
        <v>25</v>
      </c>
      <c r="C54" s="79">
        <v>0.35</v>
      </c>
      <c r="D54" s="79">
        <v>1.3</v>
      </c>
      <c r="E54" s="79">
        <v>2.2999999999999998</v>
      </c>
      <c r="F54" s="79">
        <v>22</v>
      </c>
      <c r="G54" s="85">
        <v>8.8000000000000007</v>
      </c>
      <c r="H54" s="14">
        <v>0.01</v>
      </c>
      <c r="I54" s="14">
        <v>0</v>
      </c>
      <c r="J54" s="14">
        <v>50.6</v>
      </c>
      <c r="K54" s="14">
        <v>11.2</v>
      </c>
      <c r="L54" s="14">
        <v>8</v>
      </c>
      <c r="M54" s="14">
        <v>4.5</v>
      </c>
      <c r="N54" s="14">
        <v>0.15</v>
      </c>
      <c r="O54" s="14">
        <v>68</v>
      </c>
      <c r="P54" s="78">
        <v>43</v>
      </c>
    </row>
    <row r="55" spans="1:16" s="19" customFormat="1" ht="74.25" customHeight="1" x14ac:dyDescent="0.45">
      <c r="A55" s="13" t="s">
        <v>188</v>
      </c>
      <c r="B55" s="78" t="s">
        <v>182</v>
      </c>
      <c r="C55" s="79">
        <v>2.4</v>
      </c>
      <c r="D55" s="79">
        <v>3.6</v>
      </c>
      <c r="E55" s="79">
        <v>16.079999999999998</v>
      </c>
      <c r="F55" s="79">
        <f>108/200*250</f>
        <v>135</v>
      </c>
      <c r="G55" s="85">
        <v>5.54</v>
      </c>
      <c r="H55" s="14">
        <v>0.06</v>
      </c>
      <c r="I55" s="14">
        <v>0</v>
      </c>
      <c r="J55" s="14">
        <v>107.2</v>
      </c>
      <c r="K55" s="14">
        <v>21</v>
      </c>
      <c r="L55" s="14">
        <v>51.4</v>
      </c>
      <c r="M55" s="14">
        <v>19.600000000000001</v>
      </c>
      <c r="N55" s="14">
        <v>0.71</v>
      </c>
      <c r="O55" s="14">
        <v>334.4</v>
      </c>
      <c r="P55" s="78">
        <v>132</v>
      </c>
    </row>
    <row r="56" spans="1:16" s="19" customFormat="1" ht="69.75" customHeight="1" x14ac:dyDescent="0.45">
      <c r="A56" s="80" t="s">
        <v>146</v>
      </c>
      <c r="B56" s="78" t="s">
        <v>184</v>
      </c>
      <c r="C56" s="79">
        <v>13.1</v>
      </c>
      <c r="D56" s="79">
        <v>17.28</v>
      </c>
      <c r="E56" s="79">
        <v>9.7200000000000006</v>
      </c>
      <c r="F56" s="79">
        <v>250.2</v>
      </c>
      <c r="G56" s="85">
        <v>0.57999999999999996</v>
      </c>
      <c r="H56" s="14">
        <v>7.0000000000000007E-2</v>
      </c>
      <c r="I56" s="14">
        <v>109.3</v>
      </c>
      <c r="J56" s="14">
        <v>11.35</v>
      </c>
      <c r="K56" s="14">
        <v>17.899999999999999</v>
      </c>
      <c r="L56" s="14">
        <v>75.599999999999994</v>
      </c>
      <c r="M56" s="14">
        <v>24.92</v>
      </c>
      <c r="N56" s="14">
        <v>0.76</v>
      </c>
      <c r="O56" s="14">
        <v>123.5</v>
      </c>
      <c r="P56" s="78">
        <v>498</v>
      </c>
    </row>
    <row r="57" spans="1:16" s="19" customFormat="1" x14ac:dyDescent="0.45">
      <c r="A57" s="80" t="s">
        <v>31</v>
      </c>
      <c r="B57" s="158">
        <v>150</v>
      </c>
      <c r="C57" s="78">
        <v>2.52</v>
      </c>
      <c r="D57" s="79">
        <v>5.4</v>
      </c>
      <c r="E57" s="79">
        <v>17.52</v>
      </c>
      <c r="F57" s="79">
        <v>130.80000000000001</v>
      </c>
      <c r="G57" s="79">
        <v>8.16</v>
      </c>
      <c r="H57" s="14">
        <v>0.01</v>
      </c>
      <c r="I57" s="14">
        <v>135.33000000000001</v>
      </c>
      <c r="J57" s="14">
        <v>25.68</v>
      </c>
      <c r="K57" s="14">
        <v>31.2</v>
      </c>
      <c r="L57" s="14">
        <v>67.2</v>
      </c>
      <c r="M57" s="14">
        <v>22.4</v>
      </c>
      <c r="N57" s="14">
        <v>0.8</v>
      </c>
      <c r="O57" s="14">
        <v>499.2</v>
      </c>
      <c r="P57" s="78">
        <v>520</v>
      </c>
    </row>
    <row r="58" spans="1:16" s="38" customFormat="1" x14ac:dyDescent="0.45">
      <c r="A58" s="13" t="s">
        <v>82</v>
      </c>
      <c r="B58" s="78" t="s">
        <v>24</v>
      </c>
      <c r="C58" s="79">
        <v>0.2</v>
      </c>
      <c r="D58" s="79">
        <v>0</v>
      </c>
      <c r="E58" s="79">
        <v>15</v>
      </c>
      <c r="F58" s="79">
        <v>58</v>
      </c>
      <c r="G58" s="85">
        <v>1.1599999999999999</v>
      </c>
      <c r="H58" s="14">
        <v>0</v>
      </c>
      <c r="I58" s="14">
        <v>1.3</v>
      </c>
      <c r="J58" s="14">
        <v>0.38</v>
      </c>
      <c r="K58" s="14">
        <v>6.9</v>
      </c>
      <c r="L58" s="14">
        <v>8.5</v>
      </c>
      <c r="M58" s="14">
        <v>4.5999999999999996</v>
      </c>
      <c r="N58" s="14">
        <v>0.8</v>
      </c>
      <c r="O58" s="14">
        <v>30.2</v>
      </c>
      <c r="P58" s="78">
        <v>685</v>
      </c>
    </row>
    <row r="59" spans="1:16" s="19" customFormat="1" ht="37.5" customHeight="1" x14ac:dyDescent="0.45">
      <c r="A59" s="80" t="s">
        <v>25</v>
      </c>
      <c r="B59" s="78">
        <v>32.5</v>
      </c>
      <c r="C59" s="79">
        <v>2.63</v>
      </c>
      <c r="D59" s="79">
        <v>1.07</v>
      </c>
      <c r="E59" s="79">
        <v>13.72</v>
      </c>
      <c r="F59" s="79">
        <v>72.150000000000006</v>
      </c>
      <c r="G59" s="85">
        <v>0.13</v>
      </c>
      <c r="H59" s="14">
        <v>0.13</v>
      </c>
      <c r="I59" s="14">
        <v>195.8</v>
      </c>
      <c r="J59" s="14">
        <v>0</v>
      </c>
      <c r="K59" s="14">
        <v>23.7</v>
      </c>
      <c r="L59" s="14">
        <v>40.630000000000003</v>
      </c>
      <c r="M59" s="14">
        <v>13</v>
      </c>
      <c r="N59" s="14">
        <v>0.91</v>
      </c>
      <c r="O59" s="14">
        <v>53.9</v>
      </c>
      <c r="P59" s="78" t="s">
        <v>26</v>
      </c>
    </row>
    <row r="60" spans="1:16" s="12" customFormat="1" x14ac:dyDescent="0.4">
      <c r="A60" s="210" t="s">
        <v>27</v>
      </c>
      <c r="B60" s="158"/>
      <c r="C60" s="79">
        <f>SUM(C54:C59)</f>
        <v>21.2</v>
      </c>
      <c r="D60" s="79">
        <f t="shared" ref="D60:O60" si="4">SUM(D54:D59)</f>
        <v>28.65</v>
      </c>
      <c r="E60" s="79">
        <f t="shared" si="4"/>
        <v>74.34</v>
      </c>
      <c r="F60" s="79">
        <f t="shared" si="4"/>
        <v>668.15</v>
      </c>
      <c r="G60" s="79">
        <f t="shared" si="4"/>
        <v>24.369999999999997</v>
      </c>
      <c r="H60" s="79">
        <f t="shared" si="4"/>
        <v>0.28000000000000003</v>
      </c>
      <c r="I60" s="79">
        <f t="shared" si="4"/>
        <v>441.73</v>
      </c>
      <c r="J60" s="79">
        <f t="shared" si="4"/>
        <v>195.21</v>
      </c>
      <c r="K60" s="79">
        <f t="shared" si="4"/>
        <v>111.9</v>
      </c>
      <c r="L60" s="79">
        <f t="shared" si="4"/>
        <v>251.32999999999998</v>
      </c>
      <c r="M60" s="79">
        <f t="shared" si="4"/>
        <v>89.02</v>
      </c>
      <c r="N60" s="79">
        <f t="shared" si="4"/>
        <v>4.13</v>
      </c>
      <c r="O60" s="79">
        <f t="shared" si="4"/>
        <v>1109.2</v>
      </c>
      <c r="P60" s="15"/>
    </row>
    <row r="61" spans="1:16" s="12" customFormat="1" x14ac:dyDescent="0.4">
      <c r="A61" s="210" t="s">
        <v>93</v>
      </c>
      <c r="B61" s="81"/>
      <c r="C61" s="79">
        <f>C60+C48</f>
        <v>26.95</v>
      </c>
      <c r="D61" s="79">
        <f t="shared" ref="D61:O61" si="5">D60+D48</f>
        <v>36.97</v>
      </c>
      <c r="E61" s="79">
        <f t="shared" si="5"/>
        <v>118.39</v>
      </c>
      <c r="F61" s="79">
        <f t="shared" si="5"/>
        <v>1068.55</v>
      </c>
      <c r="G61" s="79">
        <f t="shared" si="5"/>
        <v>25.529999999999998</v>
      </c>
      <c r="H61" s="79">
        <f t="shared" si="5"/>
        <v>0.41000000000000003</v>
      </c>
      <c r="I61" s="79">
        <f t="shared" si="5"/>
        <v>443.06</v>
      </c>
      <c r="J61" s="79">
        <f t="shared" si="5"/>
        <v>215.59</v>
      </c>
      <c r="K61" s="79">
        <f t="shared" si="5"/>
        <v>143.64000000000001</v>
      </c>
      <c r="L61" s="79">
        <f t="shared" si="5"/>
        <v>374.46999999999997</v>
      </c>
      <c r="M61" s="79">
        <f t="shared" si="5"/>
        <v>146.16</v>
      </c>
      <c r="N61" s="79">
        <f t="shared" si="5"/>
        <v>6.89</v>
      </c>
      <c r="O61" s="79">
        <f t="shared" si="5"/>
        <v>1215.9000000000001</v>
      </c>
      <c r="P61" s="15"/>
    </row>
    <row r="62" spans="1:16" s="5" customFormat="1" x14ac:dyDescent="0.35">
      <c r="A62" s="8"/>
      <c r="B62" s="151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</row>
    <row r="63" spans="1:16" s="5" customFormat="1" ht="32.450000000000003" customHeight="1" x14ac:dyDescent="0.35">
      <c r="A63" s="8"/>
      <c r="B63" s="151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</row>
    <row r="64" spans="1:16" s="5" customFormat="1" ht="32.450000000000003" customHeight="1" x14ac:dyDescent="0.45">
      <c r="A64" s="6" t="s">
        <v>32</v>
      </c>
      <c r="B64" s="151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</row>
    <row r="65" spans="1:16" s="12" customFormat="1" ht="97.5" customHeight="1" x14ac:dyDescent="0.45">
      <c r="A65" s="6" t="s">
        <v>67</v>
      </c>
      <c r="B65" s="146"/>
      <c r="C65" s="3"/>
      <c r="D65" s="3"/>
      <c r="E65" s="3"/>
      <c r="F65" s="7"/>
      <c r="G65" s="7"/>
      <c r="H65" s="7"/>
      <c r="I65" s="7"/>
      <c r="J65" s="7"/>
      <c r="K65" s="7"/>
      <c r="L65" s="7"/>
      <c r="M65" s="7"/>
      <c r="N65" s="7"/>
      <c r="O65" s="7"/>
      <c r="P65" s="193"/>
    </row>
    <row r="66" spans="1:16" s="12" customFormat="1" ht="50.25" customHeight="1" x14ac:dyDescent="0.4">
      <c r="A66" s="267" t="s">
        <v>2</v>
      </c>
      <c r="B66" s="268" t="s">
        <v>3</v>
      </c>
      <c r="C66" s="269" t="s">
        <v>4</v>
      </c>
      <c r="D66" s="269" t="s">
        <v>5</v>
      </c>
      <c r="E66" s="269" t="s">
        <v>6</v>
      </c>
      <c r="F66" s="269" t="s">
        <v>7</v>
      </c>
      <c r="G66" s="270" t="s">
        <v>8</v>
      </c>
      <c r="H66" s="270"/>
      <c r="I66" s="270"/>
      <c r="J66" s="270"/>
      <c r="K66" s="270" t="s">
        <v>9</v>
      </c>
      <c r="L66" s="270"/>
      <c r="M66" s="270"/>
      <c r="N66" s="270"/>
      <c r="O66" s="270"/>
      <c r="P66" s="271" t="s">
        <v>10</v>
      </c>
    </row>
    <row r="67" spans="1:16" s="12" customFormat="1" ht="45" customHeight="1" x14ac:dyDescent="0.4">
      <c r="A67" s="267"/>
      <c r="B67" s="272" t="s">
        <v>11</v>
      </c>
      <c r="C67" s="267" t="s">
        <v>11</v>
      </c>
      <c r="D67" s="267" t="s">
        <v>11</v>
      </c>
      <c r="E67" s="267" t="s">
        <v>11</v>
      </c>
      <c r="F67" s="267" t="s">
        <v>11</v>
      </c>
      <c r="G67" s="273" t="s">
        <v>12</v>
      </c>
      <c r="H67" s="274" t="s">
        <v>13</v>
      </c>
      <c r="I67" s="275" t="s">
        <v>142</v>
      </c>
      <c r="J67" s="274" t="s">
        <v>15</v>
      </c>
      <c r="K67" s="274" t="s">
        <v>16</v>
      </c>
      <c r="L67" s="274" t="s">
        <v>17</v>
      </c>
      <c r="M67" s="274" t="s">
        <v>18</v>
      </c>
      <c r="N67" s="274" t="s">
        <v>19</v>
      </c>
      <c r="O67" s="274" t="s">
        <v>20</v>
      </c>
      <c r="P67" s="271"/>
    </row>
    <row r="68" spans="1:16" s="12" customFormat="1" ht="108" customHeight="1" x14ac:dyDescent="0.4">
      <c r="A68" s="267"/>
      <c r="B68" s="272"/>
      <c r="C68" s="267"/>
      <c r="D68" s="267"/>
      <c r="E68" s="267"/>
      <c r="F68" s="267"/>
      <c r="G68" s="276" t="s">
        <v>11</v>
      </c>
      <c r="H68" s="276" t="s">
        <v>11</v>
      </c>
      <c r="I68" s="276" t="s">
        <v>11</v>
      </c>
      <c r="J68" s="276" t="s">
        <v>11</v>
      </c>
      <c r="K68" s="276" t="s">
        <v>11</v>
      </c>
      <c r="L68" s="276" t="s">
        <v>11</v>
      </c>
      <c r="M68" s="276" t="s">
        <v>11</v>
      </c>
      <c r="N68" s="276" t="s">
        <v>11</v>
      </c>
      <c r="O68" s="276" t="s">
        <v>11</v>
      </c>
      <c r="P68" s="271"/>
    </row>
    <row r="69" spans="1:16" s="12" customFormat="1" ht="75.75" customHeight="1" x14ac:dyDescent="0.4">
      <c r="A69" s="13" t="s">
        <v>197</v>
      </c>
      <c r="B69" s="78" t="s">
        <v>95</v>
      </c>
      <c r="C69" s="79">
        <v>3.72</v>
      </c>
      <c r="D69" s="79">
        <v>6.36</v>
      </c>
      <c r="E69" s="79">
        <v>23.56</v>
      </c>
      <c r="F69" s="79">
        <v>323.5</v>
      </c>
      <c r="G69" s="79">
        <v>0</v>
      </c>
      <c r="H69" s="79">
        <v>0.03</v>
      </c>
      <c r="I69" s="79">
        <v>0.02</v>
      </c>
      <c r="J69" s="79">
        <v>20</v>
      </c>
      <c r="K69" s="79">
        <v>8.4</v>
      </c>
      <c r="L69" s="79">
        <v>29.4</v>
      </c>
      <c r="M69" s="79">
        <v>5.9</v>
      </c>
      <c r="N69" s="79">
        <v>0.34</v>
      </c>
      <c r="O69" s="79">
        <v>43.9</v>
      </c>
      <c r="P69" s="78">
        <v>302</v>
      </c>
    </row>
    <row r="70" spans="1:16" s="56" customFormat="1" ht="65.25" customHeight="1" x14ac:dyDescent="0.25">
      <c r="A70" s="80" t="s">
        <v>69</v>
      </c>
      <c r="B70" s="196" t="s">
        <v>170</v>
      </c>
      <c r="C70" s="79">
        <v>1.35</v>
      </c>
      <c r="D70" s="79">
        <v>0.52</v>
      </c>
      <c r="E70" s="79">
        <v>9.25</v>
      </c>
      <c r="F70" s="79">
        <v>47.4</v>
      </c>
      <c r="G70" s="79">
        <v>0</v>
      </c>
      <c r="H70" s="79">
        <v>0.02</v>
      </c>
      <c r="I70" s="79">
        <v>0</v>
      </c>
      <c r="J70" s="79">
        <v>0</v>
      </c>
      <c r="K70" s="79">
        <v>5.94</v>
      </c>
      <c r="L70" s="79">
        <v>5.94</v>
      </c>
      <c r="M70" s="79">
        <v>10.44</v>
      </c>
      <c r="N70" s="79">
        <v>0.8</v>
      </c>
      <c r="O70" s="79">
        <v>0</v>
      </c>
      <c r="P70" s="78" t="s">
        <v>26</v>
      </c>
    </row>
    <row r="71" spans="1:16" ht="35.25" x14ac:dyDescent="0.35">
      <c r="A71" s="280" t="s">
        <v>82</v>
      </c>
      <c r="B71" s="281" t="s">
        <v>24</v>
      </c>
      <c r="C71" s="282">
        <v>0.2</v>
      </c>
      <c r="D71" s="282">
        <v>0</v>
      </c>
      <c r="E71" s="282">
        <v>15</v>
      </c>
      <c r="F71" s="282">
        <v>58</v>
      </c>
      <c r="G71" s="283">
        <v>1.1599999999999999</v>
      </c>
      <c r="H71" s="284">
        <v>0</v>
      </c>
      <c r="I71" s="284">
        <v>1.3</v>
      </c>
      <c r="J71" s="284">
        <v>0.38</v>
      </c>
      <c r="K71" s="284">
        <v>6.9</v>
      </c>
      <c r="L71" s="284">
        <v>8.5</v>
      </c>
      <c r="M71" s="284">
        <v>4.5999999999999996</v>
      </c>
      <c r="N71" s="284">
        <v>0.8</v>
      </c>
      <c r="O71" s="284">
        <v>30.2</v>
      </c>
      <c r="P71" s="281">
        <v>685</v>
      </c>
    </row>
    <row r="72" spans="1:16" s="12" customFormat="1" x14ac:dyDescent="0.4">
      <c r="A72" s="210" t="s">
        <v>27</v>
      </c>
      <c r="B72" s="158"/>
      <c r="C72" s="79">
        <f>SUM(C69:C71)</f>
        <v>5.2700000000000005</v>
      </c>
      <c r="D72" s="79">
        <f t="shared" ref="D72:O72" si="6">SUM(D69:D71)</f>
        <v>6.8800000000000008</v>
      </c>
      <c r="E72" s="79">
        <f t="shared" si="6"/>
        <v>47.81</v>
      </c>
      <c r="F72" s="79">
        <f t="shared" si="6"/>
        <v>428.9</v>
      </c>
      <c r="G72" s="79">
        <f t="shared" si="6"/>
        <v>1.1599999999999999</v>
      </c>
      <c r="H72" s="79">
        <f t="shared" si="6"/>
        <v>0.05</v>
      </c>
      <c r="I72" s="79">
        <f t="shared" si="6"/>
        <v>1.32</v>
      </c>
      <c r="J72" s="79">
        <f t="shared" si="6"/>
        <v>20.38</v>
      </c>
      <c r="K72" s="79">
        <f t="shared" si="6"/>
        <v>21.240000000000002</v>
      </c>
      <c r="L72" s="79">
        <f t="shared" si="6"/>
        <v>43.839999999999996</v>
      </c>
      <c r="M72" s="79">
        <f t="shared" si="6"/>
        <v>20.939999999999998</v>
      </c>
      <c r="N72" s="79">
        <f t="shared" si="6"/>
        <v>1.9400000000000002</v>
      </c>
      <c r="O72" s="79">
        <f t="shared" si="6"/>
        <v>74.099999999999994</v>
      </c>
      <c r="P72" s="15"/>
    </row>
    <row r="73" spans="1:16" s="5" customFormat="1" x14ac:dyDescent="0.35">
      <c r="A73" s="8"/>
      <c r="B73" s="151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94"/>
    </row>
    <row r="74" spans="1:16" s="12" customFormat="1" ht="85.5" customHeight="1" x14ac:dyDescent="0.45">
      <c r="A74" s="6" t="s">
        <v>33</v>
      </c>
      <c r="B74" s="146"/>
      <c r="C74" s="3"/>
      <c r="D74" s="3"/>
      <c r="E74" s="3"/>
      <c r="F74" s="7"/>
      <c r="G74" s="7"/>
      <c r="H74" s="7"/>
      <c r="I74" s="7"/>
      <c r="J74" s="7"/>
      <c r="K74" s="7"/>
      <c r="L74" s="7"/>
      <c r="M74" s="7"/>
      <c r="N74" s="7"/>
      <c r="O74" s="7"/>
      <c r="P74" s="192"/>
    </row>
    <row r="75" spans="1:16" s="56" customFormat="1" ht="48" customHeight="1" x14ac:dyDescent="0.25">
      <c r="A75" s="267" t="s">
        <v>2</v>
      </c>
      <c r="B75" s="268" t="s">
        <v>3</v>
      </c>
      <c r="C75" s="269" t="s">
        <v>4</v>
      </c>
      <c r="D75" s="269" t="s">
        <v>5</v>
      </c>
      <c r="E75" s="269" t="s">
        <v>6</v>
      </c>
      <c r="F75" s="269" t="s">
        <v>7</v>
      </c>
      <c r="G75" s="270" t="s">
        <v>8</v>
      </c>
      <c r="H75" s="270"/>
      <c r="I75" s="270"/>
      <c r="J75" s="270"/>
      <c r="K75" s="270" t="s">
        <v>9</v>
      </c>
      <c r="L75" s="270"/>
      <c r="M75" s="270"/>
      <c r="N75" s="270"/>
      <c r="O75" s="270"/>
      <c r="P75" s="271" t="s">
        <v>10</v>
      </c>
    </row>
    <row r="76" spans="1:16" s="12" customFormat="1" ht="57.75" customHeight="1" x14ac:dyDescent="0.4">
      <c r="A76" s="267"/>
      <c r="B76" s="272" t="s">
        <v>11</v>
      </c>
      <c r="C76" s="267" t="s">
        <v>11</v>
      </c>
      <c r="D76" s="267" t="s">
        <v>11</v>
      </c>
      <c r="E76" s="267" t="s">
        <v>11</v>
      </c>
      <c r="F76" s="267" t="s">
        <v>11</v>
      </c>
      <c r="G76" s="273" t="s">
        <v>12</v>
      </c>
      <c r="H76" s="274" t="s">
        <v>13</v>
      </c>
      <c r="I76" s="275" t="s">
        <v>142</v>
      </c>
      <c r="J76" s="274" t="s">
        <v>15</v>
      </c>
      <c r="K76" s="274" t="s">
        <v>16</v>
      </c>
      <c r="L76" s="274" t="s">
        <v>17</v>
      </c>
      <c r="M76" s="274" t="s">
        <v>18</v>
      </c>
      <c r="N76" s="274" t="s">
        <v>19</v>
      </c>
      <c r="O76" s="274" t="s">
        <v>20</v>
      </c>
      <c r="P76" s="271"/>
    </row>
    <row r="77" spans="1:16" s="12" customFormat="1" ht="85.5" customHeight="1" x14ac:dyDescent="0.4">
      <c r="A77" s="267"/>
      <c r="B77" s="272"/>
      <c r="C77" s="267"/>
      <c r="D77" s="267"/>
      <c r="E77" s="267"/>
      <c r="F77" s="267"/>
      <c r="G77" s="276" t="s">
        <v>11</v>
      </c>
      <c r="H77" s="276" t="s">
        <v>11</v>
      </c>
      <c r="I77" s="276" t="s">
        <v>11</v>
      </c>
      <c r="J77" s="276" t="s">
        <v>11</v>
      </c>
      <c r="K77" s="276" t="s">
        <v>11</v>
      </c>
      <c r="L77" s="276" t="s">
        <v>11</v>
      </c>
      <c r="M77" s="276" t="s">
        <v>11</v>
      </c>
      <c r="N77" s="276" t="s">
        <v>11</v>
      </c>
      <c r="O77" s="276" t="s">
        <v>11</v>
      </c>
      <c r="P77" s="271"/>
    </row>
    <row r="78" spans="1:16" s="5" customFormat="1" ht="33.75" customHeight="1" x14ac:dyDescent="0.5">
      <c r="A78" s="295" t="s">
        <v>107</v>
      </c>
      <c r="B78" s="286">
        <v>25</v>
      </c>
      <c r="C78" s="287">
        <v>0.6</v>
      </c>
      <c r="D78" s="287">
        <v>0.05</v>
      </c>
      <c r="E78" s="287">
        <v>1.2</v>
      </c>
      <c r="F78" s="287">
        <v>7.4</v>
      </c>
      <c r="G78" s="283">
        <v>0.39</v>
      </c>
      <c r="H78" s="283">
        <v>5.0000000000000001E-3</v>
      </c>
      <c r="I78" s="283">
        <v>61</v>
      </c>
      <c r="J78" s="283">
        <v>0.25</v>
      </c>
      <c r="K78" s="283">
        <v>7.4</v>
      </c>
      <c r="L78" s="283">
        <v>7.15</v>
      </c>
      <c r="M78" s="283">
        <v>2.25</v>
      </c>
      <c r="N78" s="283">
        <v>7.0000000000000007E-2</v>
      </c>
      <c r="O78" s="283">
        <v>22.6</v>
      </c>
      <c r="P78" s="296" t="s">
        <v>26</v>
      </c>
    </row>
    <row r="79" spans="1:16" ht="66" x14ac:dyDescent="0.35">
      <c r="A79" s="13" t="s">
        <v>189</v>
      </c>
      <c r="B79" s="78" t="s">
        <v>182</v>
      </c>
      <c r="C79" s="79">
        <v>1.6</v>
      </c>
      <c r="D79" s="79">
        <v>4.16</v>
      </c>
      <c r="E79" s="79">
        <v>10.48</v>
      </c>
      <c r="F79" s="79">
        <f>84.8/200*250</f>
        <v>106</v>
      </c>
      <c r="G79" s="85">
        <v>6.76</v>
      </c>
      <c r="H79" s="14">
        <v>3.2000000000000001E-2</v>
      </c>
      <c r="I79" s="14">
        <v>0</v>
      </c>
      <c r="J79" s="14">
        <v>137.80000000000001</v>
      </c>
      <c r="K79" s="14">
        <v>33.6</v>
      </c>
      <c r="L79" s="14">
        <v>42.6</v>
      </c>
      <c r="M79" s="14">
        <v>19.2</v>
      </c>
      <c r="N79" s="14">
        <v>0.87</v>
      </c>
      <c r="O79" s="14">
        <v>264</v>
      </c>
      <c r="P79" s="78">
        <v>110</v>
      </c>
    </row>
    <row r="80" spans="1:16" ht="43.5" customHeight="1" x14ac:dyDescent="0.35">
      <c r="A80" s="291" t="s">
        <v>38</v>
      </c>
      <c r="B80" s="281">
        <v>150</v>
      </c>
      <c r="C80" s="282">
        <v>4.08</v>
      </c>
      <c r="D80" s="282">
        <v>7.32</v>
      </c>
      <c r="E80" s="282">
        <v>27.36</v>
      </c>
      <c r="F80" s="282">
        <v>195.6</v>
      </c>
      <c r="G80" s="283">
        <v>0</v>
      </c>
      <c r="H80" s="284">
        <v>0.05</v>
      </c>
      <c r="I80" s="284">
        <v>119.2</v>
      </c>
      <c r="J80" s="284">
        <v>21.3</v>
      </c>
      <c r="K80" s="284">
        <v>8.8000000000000007</v>
      </c>
      <c r="L80" s="284">
        <v>32</v>
      </c>
      <c r="M80" s="284">
        <v>5.6</v>
      </c>
      <c r="N80" s="284">
        <v>0.56000000000000005</v>
      </c>
      <c r="O80" s="284">
        <v>42.4</v>
      </c>
      <c r="P80" s="284">
        <v>332</v>
      </c>
    </row>
    <row r="81" spans="1:16" s="293" customFormat="1" ht="67.5" customHeight="1" x14ac:dyDescent="0.4">
      <c r="A81" s="291" t="s">
        <v>190</v>
      </c>
      <c r="B81" s="292" t="s">
        <v>184</v>
      </c>
      <c r="C81" s="297">
        <v>8.34</v>
      </c>
      <c r="D81" s="297">
        <v>3.9</v>
      </c>
      <c r="E81" s="297">
        <v>2.4</v>
      </c>
      <c r="F81" s="297">
        <v>217.77</v>
      </c>
      <c r="G81" s="298">
        <v>0.01</v>
      </c>
      <c r="H81" s="298">
        <v>29.7</v>
      </c>
      <c r="I81" s="298">
        <v>0</v>
      </c>
      <c r="J81" s="298">
        <v>0</v>
      </c>
      <c r="K81" s="298">
        <v>16.983333333333334</v>
      </c>
      <c r="L81" s="298">
        <v>4.9249999999999998</v>
      </c>
      <c r="M81" s="298">
        <v>1.4</v>
      </c>
      <c r="N81" s="298">
        <v>0.95833333333333326</v>
      </c>
      <c r="O81" s="284">
        <v>257</v>
      </c>
      <c r="P81" s="281">
        <v>437</v>
      </c>
    </row>
    <row r="82" spans="1:16" s="5" customFormat="1" ht="49.5" customHeight="1" x14ac:dyDescent="0.35">
      <c r="A82" s="280" t="s">
        <v>134</v>
      </c>
      <c r="B82" s="299">
        <v>200</v>
      </c>
      <c r="C82" s="297">
        <v>0.2</v>
      </c>
      <c r="D82" s="297">
        <v>0</v>
      </c>
      <c r="E82" s="297">
        <v>35.799999999999997</v>
      </c>
      <c r="F82" s="297">
        <v>142</v>
      </c>
      <c r="G82" s="283">
        <v>0</v>
      </c>
      <c r="H82" s="284">
        <v>0.02</v>
      </c>
      <c r="I82" s="284">
        <v>0</v>
      </c>
      <c r="J82" s="284">
        <v>0</v>
      </c>
      <c r="K82" s="284">
        <v>12</v>
      </c>
      <c r="L82" s="284">
        <v>2.4</v>
      </c>
      <c r="M82" s="284">
        <v>0</v>
      </c>
      <c r="N82" s="284">
        <v>0.8</v>
      </c>
      <c r="O82" s="284">
        <v>0</v>
      </c>
      <c r="P82" s="299">
        <v>631</v>
      </c>
    </row>
    <row r="83" spans="1:16" s="12" customFormat="1" ht="61.5" customHeight="1" x14ac:dyDescent="0.4">
      <c r="A83" s="80" t="s">
        <v>25</v>
      </c>
      <c r="B83" s="78">
        <v>32.5</v>
      </c>
      <c r="C83" s="79">
        <v>2.63</v>
      </c>
      <c r="D83" s="79">
        <v>1.07</v>
      </c>
      <c r="E83" s="79">
        <v>13.72</v>
      </c>
      <c r="F83" s="79">
        <v>72.150000000000006</v>
      </c>
      <c r="G83" s="85">
        <v>0.13</v>
      </c>
      <c r="H83" s="14">
        <v>0.13</v>
      </c>
      <c r="I83" s="14">
        <v>195.8</v>
      </c>
      <c r="J83" s="14">
        <v>0</v>
      </c>
      <c r="K83" s="14">
        <v>23.7</v>
      </c>
      <c r="L83" s="14">
        <v>40.630000000000003</v>
      </c>
      <c r="M83" s="14">
        <v>13</v>
      </c>
      <c r="N83" s="14">
        <v>0.91</v>
      </c>
      <c r="O83" s="14">
        <v>53.9</v>
      </c>
      <c r="P83" s="78" t="s">
        <v>26</v>
      </c>
    </row>
    <row r="84" spans="1:16" s="12" customFormat="1" ht="54" customHeight="1" x14ac:dyDescent="0.4">
      <c r="A84" s="210" t="s">
        <v>27</v>
      </c>
      <c r="B84" s="158"/>
      <c r="C84" s="79">
        <f>SUM(C78:C83)</f>
        <v>17.45</v>
      </c>
      <c r="D84" s="79">
        <f t="shared" ref="D84:O84" si="7">SUM(D78:D83)</f>
        <v>16.5</v>
      </c>
      <c r="E84" s="79">
        <f t="shared" si="7"/>
        <v>90.96</v>
      </c>
      <c r="F84" s="79">
        <f t="shared" si="7"/>
        <v>740.92</v>
      </c>
      <c r="G84" s="79">
        <f t="shared" si="7"/>
        <v>7.2899999999999991</v>
      </c>
      <c r="H84" s="79">
        <f t="shared" si="7"/>
        <v>29.936999999999998</v>
      </c>
      <c r="I84" s="79">
        <f t="shared" si="7"/>
        <v>376</v>
      </c>
      <c r="J84" s="79">
        <f t="shared" si="7"/>
        <v>159.35000000000002</v>
      </c>
      <c r="K84" s="79">
        <f t="shared" si="7"/>
        <v>102.48333333333333</v>
      </c>
      <c r="L84" s="79">
        <f t="shared" si="7"/>
        <v>129.70500000000001</v>
      </c>
      <c r="M84" s="79">
        <f t="shared" si="7"/>
        <v>41.449999999999996</v>
      </c>
      <c r="N84" s="79">
        <f t="shared" si="7"/>
        <v>4.168333333333333</v>
      </c>
      <c r="O84" s="79">
        <f t="shared" si="7"/>
        <v>639.9</v>
      </c>
      <c r="P84" s="15"/>
    </row>
    <row r="85" spans="1:16" s="12" customFormat="1" ht="54" customHeight="1" x14ac:dyDescent="0.4">
      <c r="A85" s="210" t="s">
        <v>93</v>
      </c>
      <c r="B85" s="81"/>
      <c r="C85" s="79">
        <f>C84+C72</f>
        <v>22.72</v>
      </c>
      <c r="D85" s="79">
        <f t="shared" ref="D85:O85" si="8">D84+D72</f>
        <v>23.380000000000003</v>
      </c>
      <c r="E85" s="79">
        <f t="shared" si="8"/>
        <v>138.76999999999998</v>
      </c>
      <c r="F85" s="79">
        <f t="shared" si="8"/>
        <v>1169.82</v>
      </c>
      <c r="G85" s="79">
        <f t="shared" si="8"/>
        <v>8.4499999999999993</v>
      </c>
      <c r="H85" s="79">
        <f t="shared" si="8"/>
        <v>29.986999999999998</v>
      </c>
      <c r="I85" s="79">
        <f t="shared" si="8"/>
        <v>377.32</v>
      </c>
      <c r="J85" s="79">
        <f t="shared" si="8"/>
        <v>179.73000000000002</v>
      </c>
      <c r="K85" s="79">
        <f t="shared" si="8"/>
        <v>123.72333333333333</v>
      </c>
      <c r="L85" s="79">
        <f t="shared" si="8"/>
        <v>173.54500000000002</v>
      </c>
      <c r="M85" s="79">
        <f t="shared" si="8"/>
        <v>62.389999999999993</v>
      </c>
      <c r="N85" s="79">
        <f t="shared" si="8"/>
        <v>6.1083333333333334</v>
      </c>
      <c r="O85" s="79">
        <f t="shared" si="8"/>
        <v>714</v>
      </c>
      <c r="P85" s="15"/>
    </row>
    <row r="86" spans="1:16" s="5" customFormat="1" ht="77.25" customHeight="1" x14ac:dyDescent="0.35">
      <c r="A86" s="8"/>
      <c r="B86" s="151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</row>
    <row r="87" spans="1:16" s="12" customFormat="1" ht="77.25" customHeight="1" x14ac:dyDescent="0.45">
      <c r="A87" s="18" t="s">
        <v>37</v>
      </c>
      <c r="B87" s="146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193"/>
    </row>
    <row r="88" spans="1:16" s="56" customFormat="1" ht="77.25" customHeight="1" x14ac:dyDescent="0.45">
      <c r="A88" s="18" t="s">
        <v>67</v>
      </c>
      <c r="B88" s="146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193"/>
    </row>
    <row r="89" spans="1:16" s="5" customFormat="1" ht="33" customHeight="1" x14ac:dyDescent="0.35">
      <c r="A89" s="267" t="s">
        <v>2</v>
      </c>
      <c r="B89" s="268" t="s">
        <v>3</v>
      </c>
      <c r="C89" s="269" t="s">
        <v>4</v>
      </c>
      <c r="D89" s="269" t="s">
        <v>5</v>
      </c>
      <c r="E89" s="269" t="s">
        <v>6</v>
      </c>
      <c r="F89" s="269" t="s">
        <v>7</v>
      </c>
      <c r="G89" s="270" t="s">
        <v>8</v>
      </c>
      <c r="H89" s="270"/>
      <c r="I89" s="270"/>
      <c r="J89" s="270"/>
      <c r="K89" s="270" t="s">
        <v>9</v>
      </c>
      <c r="L89" s="270"/>
      <c r="M89" s="270"/>
      <c r="N89" s="270"/>
      <c r="O89" s="270"/>
      <c r="P89" s="271" t="s">
        <v>10</v>
      </c>
    </row>
    <row r="90" spans="1:16" s="12" customFormat="1" ht="33" customHeight="1" x14ac:dyDescent="0.4">
      <c r="A90" s="267"/>
      <c r="B90" s="272" t="s">
        <v>11</v>
      </c>
      <c r="C90" s="267" t="s">
        <v>11</v>
      </c>
      <c r="D90" s="267" t="s">
        <v>11</v>
      </c>
      <c r="E90" s="267" t="s">
        <v>11</v>
      </c>
      <c r="F90" s="267" t="s">
        <v>11</v>
      </c>
      <c r="G90" s="273" t="s">
        <v>12</v>
      </c>
      <c r="H90" s="274" t="s">
        <v>13</v>
      </c>
      <c r="I90" s="275" t="s">
        <v>142</v>
      </c>
      <c r="J90" s="274" t="s">
        <v>15</v>
      </c>
      <c r="K90" s="274" t="s">
        <v>16</v>
      </c>
      <c r="L90" s="274" t="s">
        <v>17</v>
      </c>
      <c r="M90" s="274" t="s">
        <v>18</v>
      </c>
      <c r="N90" s="274" t="s">
        <v>19</v>
      </c>
      <c r="O90" s="274" t="s">
        <v>20</v>
      </c>
      <c r="P90" s="271"/>
    </row>
    <row r="91" spans="1:16" s="5" customFormat="1" ht="84.75" customHeight="1" x14ac:dyDescent="0.35">
      <c r="A91" s="267"/>
      <c r="B91" s="272"/>
      <c r="C91" s="267"/>
      <c r="D91" s="267"/>
      <c r="E91" s="267"/>
      <c r="F91" s="267"/>
      <c r="G91" s="276" t="s">
        <v>11</v>
      </c>
      <c r="H91" s="276" t="s">
        <v>11</v>
      </c>
      <c r="I91" s="276" t="s">
        <v>11</v>
      </c>
      <c r="J91" s="276" t="s">
        <v>11</v>
      </c>
      <c r="K91" s="276" t="s">
        <v>11</v>
      </c>
      <c r="L91" s="276" t="s">
        <v>11</v>
      </c>
      <c r="M91" s="276" t="s">
        <v>11</v>
      </c>
      <c r="N91" s="276" t="s">
        <v>11</v>
      </c>
      <c r="O91" s="276" t="s">
        <v>11</v>
      </c>
      <c r="P91" s="271"/>
    </row>
    <row r="92" spans="1:16" s="5" customFormat="1" ht="66" x14ac:dyDescent="0.35">
      <c r="A92" s="13" t="s">
        <v>171</v>
      </c>
      <c r="B92" s="82" t="s">
        <v>95</v>
      </c>
      <c r="C92" s="79">
        <v>4.49</v>
      </c>
      <c r="D92" s="79">
        <v>7.13</v>
      </c>
      <c r="E92" s="79">
        <v>26.64</v>
      </c>
      <c r="F92" s="79">
        <v>186</v>
      </c>
      <c r="G92" s="79">
        <v>0</v>
      </c>
      <c r="H92" s="79">
        <v>0.16</v>
      </c>
      <c r="I92" s="79">
        <v>0.11</v>
      </c>
      <c r="J92" s="79">
        <v>20</v>
      </c>
      <c r="K92" s="79">
        <v>11.8</v>
      </c>
      <c r="L92" s="79">
        <v>87.2</v>
      </c>
      <c r="M92" s="79">
        <v>30.5</v>
      </c>
      <c r="N92" s="79">
        <v>1.01</v>
      </c>
      <c r="O92" s="79">
        <v>78.7</v>
      </c>
      <c r="P92" s="82">
        <v>302</v>
      </c>
    </row>
    <row r="93" spans="1:16" s="5" customFormat="1" ht="32.450000000000003" customHeight="1" x14ac:dyDescent="0.35">
      <c r="A93" s="80" t="s">
        <v>69</v>
      </c>
      <c r="B93" s="158">
        <v>18</v>
      </c>
      <c r="C93" s="79">
        <v>1.35</v>
      </c>
      <c r="D93" s="79">
        <v>0.52</v>
      </c>
      <c r="E93" s="79">
        <v>9.25</v>
      </c>
      <c r="F93" s="79">
        <v>47.4</v>
      </c>
      <c r="G93" s="79">
        <v>0</v>
      </c>
      <c r="H93" s="79">
        <v>0.02</v>
      </c>
      <c r="I93" s="79">
        <v>0</v>
      </c>
      <c r="J93" s="79">
        <v>0</v>
      </c>
      <c r="K93" s="79">
        <v>5.94</v>
      </c>
      <c r="L93" s="79">
        <v>5.94</v>
      </c>
      <c r="M93" s="79">
        <v>10.44</v>
      </c>
      <c r="N93" s="79">
        <v>0.8</v>
      </c>
      <c r="O93" s="79">
        <v>0</v>
      </c>
      <c r="P93" s="78" t="s">
        <v>26</v>
      </c>
    </row>
    <row r="94" spans="1:16" s="5" customFormat="1" ht="32.450000000000003" customHeight="1" x14ac:dyDescent="0.35">
      <c r="A94" s="80" t="s">
        <v>82</v>
      </c>
      <c r="B94" s="78">
        <v>200</v>
      </c>
      <c r="C94" s="79">
        <v>0.2</v>
      </c>
      <c r="D94" s="79">
        <v>0</v>
      </c>
      <c r="E94" s="79">
        <v>15</v>
      </c>
      <c r="F94" s="79">
        <v>58</v>
      </c>
      <c r="G94" s="79">
        <v>0.02</v>
      </c>
      <c r="H94" s="79">
        <v>0</v>
      </c>
      <c r="I94" s="79">
        <v>0</v>
      </c>
      <c r="J94" s="79">
        <v>0</v>
      </c>
      <c r="K94" s="79">
        <v>1.29</v>
      </c>
      <c r="L94" s="79">
        <v>1.6</v>
      </c>
      <c r="M94" s="79">
        <v>0.88</v>
      </c>
      <c r="N94" s="79">
        <v>0.21</v>
      </c>
      <c r="O94" s="79">
        <v>8.7100000000000009</v>
      </c>
      <c r="P94" s="78">
        <v>685</v>
      </c>
    </row>
    <row r="95" spans="1:16" s="12" customFormat="1" ht="76.5" customHeight="1" x14ac:dyDescent="0.4">
      <c r="A95" s="210" t="s">
        <v>27</v>
      </c>
      <c r="B95" s="158"/>
      <c r="C95" s="79">
        <f t="shared" ref="C95:O95" si="9">SUM(C92:C94)</f>
        <v>6.04</v>
      </c>
      <c r="D95" s="79">
        <f t="shared" si="9"/>
        <v>7.65</v>
      </c>
      <c r="E95" s="79">
        <f t="shared" si="9"/>
        <v>50.89</v>
      </c>
      <c r="F95" s="79">
        <f t="shared" si="9"/>
        <v>291.39999999999998</v>
      </c>
      <c r="G95" s="79">
        <f t="shared" si="9"/>
        <v>0.02</v>
      </c>
      <c r="H95" s="79">
        <f t="shared" si="9"/>
        <v>0.18</v>
      </c>
      <c r="I95" s="79">
        <f t="shared" si="9"/>
        <v>0.11</v>
      </c>
      <c r="J95" s="79">
        <f t="shared" si="9"/>
        <v>20</v>
      </c>
      <c r="K95" s="79">
        <f t="shared" si="9"/>
        <v>19.03</v>
      </c>
      <c r="L95" s="79">
        <f t="shared" si="9"/>
        <v>94.74</v>
      </c>
      <c r="M95" s="79">
        <f t="shared" si="9"/>
        <v>41.82</v>
      </c>
      <c r="N95" s="79">
        <f t="shared" si="9"/>
        <v>2.02</v>
      </c>
      <c r="O95" s="79">
        <f t="shared" si="9"/>
        <v>87.41</v>
      </c>
      <c r="P95" s="15"/>
    </row>
    <row r="96" spans="1:16" s="12" customFormat="1" ht="76.5" customHeight="1" x14ac:dyDescent="0.4">
      <c r="A96" s="8"/>
      <c r="B96" s="151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94"/>
    </row>
    <row r="97" spans="1:16" s="5" customFormat="1" ht="76.5" customHeight="1" x14ac:dyDescent="0.45">
      <c r="A97" s="18" t="s">
        <v>33</v>
      </c>
      <c r="B97" s="146"/>
      <c r="C97" s="3"/>
      <c r="D97" s="3"/>
      <c r="E97" s="3"/>
      <c r="F97" s="7"/>
      <c r="G97" s="7"/>
      <c r="H97" s="7"/>
      <c r="I97" s="7"/>
      <c r="J97" s="7"/>
      <c r="K97" s="7"/>
      <c r="L97" s="7"/>
      <c r="M97" s="7"/>
      <c r="N97" s="7"/>
      <c r="O97" s="7"/>
      <c r="P97" s="197"/>
    </row>
    <row r="98" spans="1:16" s="5" customFormat="1" ht="33" customHeight="1" x14ac:dyDescent="0.35">
      <c r="A98" s="267" t="s">
        <v>2</v>
      </c>
      <c r="B98" s="268" t="s">
        <v>3</v>
      </c>
      <c r="C98" s="269" t="s">
        <v>4</v>
      </c>
      <c r="D98" s="269" t="s">
        <v>5</v>
      </c>
      <c r="E98" s="269" t="s">
        <v>6</v>
      </c>
      <c r="F98" s="269" t="s">
        <v>7</v>
      </c>
      <c r="G98" s="270" t="s">
        <v>8</v>
      </c>
      <c r="H98" s="270"/>
      <c r="I98" s="270"/>
      <c r="J98" s="270"/>
      <c r="K98" s="270" t="s">
        <v>9</v>
      </c>
      <c r="L98" s="270"/>
      <c r="M98" s="270"/>
      <c r="N98" s="270"/>
      <c r="O98" s="270"/>
      <c r="P98" s="271" t="s">
        <v>10</v>
      </c>
    </row>
    <row r="99" spans="1:16" s="5" customFormat="1" ht="33" customHeight="1" x14ac:dyDescent="0.35">
      <c r="A99" s="267"/>
      <c r="B99" s="272" t="s">
        <v>11</v>
      </c>
      <c r="C99" s="267" t="s">
        <v>11</v>
      </c>
      <c r="D99" s="267" t="s">
        <v>11</v>
      </c>
      <c r="E99" s="267" t="s">
        <v>11</v>
      </c>
      <c r="F99" s="267" t="s">
        <v>11</v>
      </c>
      <c r="G99" s="273" t="s">
        <v>12</v>
      </c>
      <c r="H99" s="274" t="s">
        <v>13</v>
      </c>
      <c r="I99" s="275" t="s">
        <v>142</v>
      </c>
      <c r="J99" s="274" t="s">
        <v>15</v>
      </c>
      <c r="K99" s="274" t="s">
        <v>16</v>
      </c>
      <c r="L99" s="274" t="s">
        <v>17</v>
      </c>
      <c r="M99" s="274" t="s">
        <v>18</v>
      </c>
      <c r="N99" s="274" t="s">
        <v>19</v>
      </c>
      <c r="O99" s="274" t="s">
        <v>20</v>
      </c>
      <c r="P99" s="271"/>
    </row>
    <row r="100" spans="1:16" s="5" customFormat="1" ht="87" customHeight="1" x14ac:dyDescent="0.35">
      <c r="A100" s="267"/>
      <c r="B100" s="272"/>
      <c r="C100" s="267"/>
      <c r="D100" s="267"/>
      <c r="E100" s="267"/>
      <c r="F100" s="267"/>
      <c r="G100" s="276" t="s">
        <v>11</v>
      </c>
      <c r="H100" s="276" t="s">
        <v>11</v>
      </c>
      <c r="I100" s="276" t="s">
        <v>11</v>
      </c>
      <c r="J100" s="276" t="s">
        <v>11</v>
      </c>
      <c r="K100" s="276" t="s">
        <v>11</v>
      </c>
      <c r="L100" s="276" t="s">
        <v>11</v>
      </c>
      <c r="M100" s="276" t="s">
        <v>11</v>
      </c>
      <c r="N100" s="276" t="s">
        <v>11</v>
      </c>
      <c r="O100" s="276" t="s">
        <v>11</v>
      </c>
      <c r="P100" s="271"/>
    </row>
    <row r="101" spans="1:16" s="5" customFormat="1" ht="33.75" customHeight="1" x14ac:dyDescent="0.35">
      <c r="A101" s="13" t="s">
        <v>191</v>
      </c>
      <c r="B101" s="78">
        <v>25</v>
      </c>
      <c r="C101" s="79">
        <v>0.33</v>
      </c>
      <c r="D101" s="79">
        <v>1.85</v>
      </c>
      <c r="E101" s="79">
        <v>2.13</v>
      </c>
      <c r="F101" s="79">
        <v>26.5</v>
      </c>
      <c r="G101" s="85">
        <v>1.93</v>
      </c>
      <c r="H101" s="14">
        <v>2.5000000000000001E-3</v>
      </c>
      <c r="I101" s="14">
        <v>32.75</v>
      </c>
      <c r="J101" s="14">
        <v>0.28999999999999998</v>
      </c>
      <c r="K101" s="14">
        <v>8</v>
      </c>
      <c r="L101" s="14">
        <v>9</v>
      </c>
      <c r="M101" s="14">
        <v>4.55</v>
      </c>
      <c r="N101" s="14">
        <v>0.3</v>
      </c>
      <c r="O101" s="14">
        <v>56.6</v>
      </c>
      <c r="P101" s="78">
        <v>50</v>
      </c>
    </row>
    <row r="102" spans="1:16" s="12" customFormat="1" ht="60.75" customHeight="1" x14ac:dyDescent="0.4">
      <c r="A102" s="13" t="s">
        <v>192</v>
      </c>
      <c r="B102" s="78" t="s">
        <v>182</v>
      </c>
      <c r="C102" s="79">
        <v>1.6</v>
      </c>
      <c r="D102" s="79">
        <v>3.44</v>
      </c>
      <c r="E102" s="79">
        <v>8</v>
      </c>
      <c r="F102" s="79">
        <f>70.4/200*250</f>
        <v>88.000000000000014</v>
      </c>
      <c r="G102" s="85">
        <v>14.77</v>
      </c>
      <c r="H102" s="14">
        <v>0.05</v>
      </c>
      <c r="I102" s="14">
        <v>94.8</v>
      </c>
      <c r="J102" s="14">
        <v>0</v>
      </c>
      <c r="K102" s="14">
        <v>34.659999999999997</v>
      </c>
      <c r="L102" s="14">
        <v>38.1</v>
      </c>
      <c r="M102" s="14">
        <v>17.8</v>
      </c>
      <c r="N102" s="14">
        <v>0.64</v>
      </c>
      <c r="O102" s="14">
        <v>242.4</v>
      </c>
      <c r="P102" s="78">
        <v>124</v>
      </c>
    </row>
    <row r="103" spans="1:16" s="12" customFormat="1" ht="74.25" customHeight="1" x14ac:dyDescent="0.4">
      <c r="A103" s="80" t="s">
        <v>121</v>
      </c>
      <c r="B103" s="78" t="s">
        <v>184</v>
      </c>
      <c r="C103" s="79">
        <v>9.5399999999999991</v>
      </c>
      <c r="D103" s="79">
        <v>4.59</v>
      </c>
      <c r="E103" s="79">
        <v>5.04</v>
      </c>
      <c r="F103" s="79">
        <v>100.8</v>
      </c>
      <c r="G103" s="84">
        <v>2.46</v>
      </c>
      <c r="H103" s="84">
        <v>0.08</v>
      </c>
      <c r="I103" s="84">
        <v>104.1</v>
      </c>
      <c r="J103" s="84">
        <v>284.39999999999998</v>
      </c>
      <c r="K103" s="85">
        <v>39.9</v>
      </c>
      <c r="L103" s="85">
        <v>187.7</v>
      </c>
      <c r="M103" s="85">
        <v>50.14</v>
      </c>
      <c r="N103" s="85">
        <v>0.9</v>
      </c>
      <c r="O103" s="85">
        <v>384.4</v>
      </c>
      <c r="P103" s="82">
        <v>374</v>
      </c>
    </row>
    <row r="104" spans="1:16" s="12" customFormat="1" ht="35.25" x14ac:dyDescent="0.4">
      <c r="A104" s="291" t="s">
        <v>31</v>
      </c>
      <c r="B104" s="292">
        <v>150</v>
      </c>
      <c r="C104" s="281">
        <v>2.52</v>
      </c>
      <c r="D104" s="282">
        <v>5.4</v>
      </c>
      <c r="E104" s="282">
        <v>17.52</v>
      </c>
      <c r="F104" s="282">
        <v>130.80000000000001</v>
      </c>
      <c r="G104" s="282">
        <v>8.16</v>
      </c>
      <c r="H104" s="284">
        <v>0.01</v>
      </c>
      <c r="I104" s="284">
        <v>135.33000000000001</v>
      </c>
      <c r="J104" s="284">
        <v>25.68</v>
      </c>
      <c r="K104" s="284">
        <v>31.2</v>
      </c>
      <c r="L104" s="284">
        <v>67.2</v>
      </c>
      <c r="M104" s="284">
        <v>22.4</v>
      </c>
      <c r="N104" s="284">
        <v>0.8</v>
      </c>
      <c r="O104" s="284">
        <v>499.2</v>
      </c>
      <c r="P104" s="281">
        <v>520</v>
      </c>
    </row>
    <row r="105" spans="1:16" ht="35.25" x14ac:dyDescent="0.35">
      <c r="A105" s="280" t="s">
        <v>82</v>
      </c>
      <c r="B105" s="281" t="s">
        <v>24</v>
      </c>
      <c r="C105" s="282">
        <v>0.2</v>
      </c>
      <c r="D105" s="282">
        <v>0</v>
      </c>
      <c r="E105" s="282">
        <v>15</v>
      </c>
      <c r="F105" s="282">
        <v>58</v>
      </c>
      <c r="G105" s="283">
        <v>1.1599999999999999</v>
      </c>
      <c r="H105" s="284">
        <v>0</v>
      </c>
      <c r="I105" s="284">
        <v>1.3</v>
      </c>
      <c r="J105" s="284">
        <v>0.38</v>
      </c>
      <c r="K105" s="284">
        <v>6.9</v>
      </c>
      <c r="L105" s="284">
        <v>8.5</v>
      </c>
      <c r="M105" s="284">
        <v>4.5999999999999996</v>
      </c>
      <c r="N105" s="284">
        <v>0.8</v>
      </c>
      <c r="O105" s="284">
        <v>30.2</v>
      </c>
      <c r="P105" s="281">
        <v>685</v>
      </c>
    </row>
    <row r="106" spans="1:16" s="12" customFormat="1" x14ac:dyDescent="0.4">
      <c r="A106" s="80" t="s">
        <v>25</v>
      </c>
      <c r="B106" s="78">
        <v>32.5</v>
      </c>
      <c r="C106" s="79">
        <v>2.63</v>
      </c>
      <c r="D106" s="79">
        <v>1.07</v>
      </c>
      <c r="E106" s="79">
        <v>13.72</v>
      </c>
      <c r="F106" s="79">
        <v>72.150000000000006</v>
      </c>
      <c r="G106" s="85">
        <v>0.13</v>
      </c>
      <c r="H106" s="14">
        <v>0.13</v>
      </c>
      <c r="I106" s="14">
        <v>195.8</v>
      </c>
      <c r="J106" s="14">
        <v>0</v>
      </c>
      <c r="K106" s="14">
        <v>23.7</v>
      </c>
      <c r="L106" s="14">
        <v>40.630000000000003</v>
      </c>
      <c r="M106" s="14">
        <v>13</v>
      </c>
      <c r="N106" s="14">
        <v>0.91</v>
      </c>
      <c r="O106" s="14">
        <v>53.9</v>
      </c>
      <c r="P106" s="78" t="s">
        <v>26</v>
      </c>
    </row>
    <row r="107" spans="1:16" s="12" customFormat="1" ht="36.75" customHeight="1" x14ac:dyDescent="0.4">
      <c r="A107" s="210" t="s">
        <v>27</v>
      </c>
      <c r="B107" s="158"/>
      <c r="C107" s="79">
        <v>19.5425</v>
      </c>
      <c r="D107" s="79">
        <v>21.004999999999999</v>
      </c>
      <c r="E107" s="79">
        <v>77.892499999999998</v>
      </c>
      <c r="F107" s="79">
        <v>574.65</v>
      </c>
      <c r="G107" s="79">
        <v>47.239999999999995</v>
      </c>
      <c r="H107" s="79">
        <v>0.32250000000000001</v>
      </c>
      <c r="I107" s="79">
        <v>0.23</v>
      </c>
      <c r="J107" s="79">
        <v>30.04</v>
      </c>
      <c r="K107" s="79">
        <v>155.80499999999998</v>
      </c>
      <c r="L107" s="79">
        <v>190.65499999999997</v>
      </c>
      <c r="M107" s="79">
        <v>122.86</v>
      </c>
      <c r="N107" s="79">
        <v>5.95</v>
      </c>
      <c r="O107" s="79">
        <v>1394.575</v>
      </c>
      <c r="P107" s="15"/>
    </row>
    <row r="108" spans="1:16" s="5" customFormat="1" x14ac:dyDescent="0.35">
      <c r="A108" s="210" t="s">
        <v>93</v>
      </c>
      <c r="B108" s="81"/>
      <c r="C108" s="79">
        <f>C107+C95</f>
        <v>25.5825</v>
      </c>
      <c r="D108" s="79">
        <f>D107+D95</f>
        <v>28.655000000000001</v>
      </c>
      <c r="E108" s="79">
        <f>E107+E95</f>
        <v>128.7825</v>
      </c>
      <c r="F108" s="79">
        <f>F107+F95</f>
        <v>866.05</v>
      </c>
      <c r="G108" s="79">
        <f>G107+G95</f>
        <v>47.26</v>
      </c>
      <c r="H108" s="79">
        <f>H107+H95</f>
        <v>0.50249999999999995</v>
      </c>
      <c r="I108" s="79">
        <f>I107+I95</f>
        <v>0.34</v>
      </c>
      <c r="J108" s="79">
        <f>J107+J95</f>
        <v>50.04</v>
      </c>
      <c r="K108" s="79">
        <f>K107+K95</f>
        <v>174.83499999999998</v>
      </c>
      <c r="L108" s="79">
        <f>L107+L95</f>
        <v>285.39499999999998</v>
      </c>
      <c r="M108" s="79">
        <f>M107+M95</f>
        <v>164.68</v>
      </c>
      <c r="N108" s="79">
        <f>N107+N95</f>
        <v>7.9700000000000006</v>
      </c>
      <c r="O108" s="79">
        <f>O107+O95</f>
        <v>1481.9850000000001</v>
      </c>
      <c r="P108" s="15"/>
    </row>
    <row r="109" spans="1:16" s="5" customFormat="1" x14ac:dyDescent="0.35">
      <c r="A109" s="8"/>
      <c r="B109" s="152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94"/>
    </row>
    <row r="110" spans="1:16" s="12" customFormat="1" x14ac:dyDescent="0.45">
      <c r="A110" s="6" t="s">
        <v>39</v>
      </c>
      <c r="B110" s="146"/>
      <c r="C110" s="3"/>
      <c r="D110" s="3"/>
      <c r="E110" s="3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193"/>
    </row>
    <row r="111" spans="1:16" x14ac:dyDescent="0.45">
      <c r="A111" s="6" t="s">
        <v>67</v>
      </c>
      <c r="B111" s="146"/>
      <c r="C111" s="3"/>
      <c r="D111" s="3"/>
      <c r="E111" s="3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193"/>
    </row>
    <row r="112" spans="1:16" ht="33" customHeight="1" x14ac:dyDescent="0.35">
      <c r="A112" s="249" t="s">
        <v>2</v>
      </c>
      <c r="B112" s="208" t="s">
        <v>3</v>
      </c>
      <c r="C112" s="155" t="s">
        <v>4</v>
      </c>
      <c r="D112" s="155" t="s">
        <v>5</v>
      </c>
      <c r="E112" s="155" t="s">
        <v>6</v>
      </c>
      <c r="F112" s="155" t="s">
        <v>7</v>
      </c>
      <c r="G112" s="226" t="s">
        <v>8</v>
      </c>
      <c r="H112" s="226"/>
      <c r="I112" s="226"/>
      <c r="J112" s="226"/>
      <c r="K112" s="226" t="s">
        <v>9</v>
      </c>
      <c r="L112" s="226"/>
      <c r="M112" s="226"/>
      <c r="N112" s="226"/>
      <c r="O112" s="226"/>
      <c r="P112" s="231" t="s">
        <v>10</v>
      </c>
    </row>
    <row r="113" spans="1:16" ht="33" customHeight="1" x14ac:dyDescent="0.35">
      <c r="A113" s="249"/>
      <c r="B113" s="228" t="s">
        <v>11</v>
      </c>
      <c r="C113" s="249" t="s">
        <v>11</v>
      </c>
      <c r="D113" s="249" t="s">
        <v>11</v>
      </c>
      <c r="E113" s="249" t="s">
        <v>11</v>
      </c>
      <c r="F113" s="249" t="s">
        <v>11</v>
      </c>
      <c r="G113" s="214" t="s">
        <v>12</v>
      </c>
      <c r="H113" s="211" t="s">
        <v>13</v>
      </c>
      <c r="I113" s="209" t="s">
        <v>142</v>
      </c>
      <c r="J113" s="211" t="s">
        <v>15</v>
      </c>
      <c r="K113" s="211" t="s">
        <v>16</v>
      </c>
      <c r="L113" s="211" t="s">
        <v>17</v>
      </c>
      <c r="M113" s="211" t="s">
        <v>18</v>
      </c>
      <c r="N113" s="211" t="s">
        <v>19</v>
      </c>
      <c r="O113" s="211" t="s">
        <v>20</v>
      </c>
      <c r="P113" s="231"/>
    </row>
    <row r="114" spans="1:16" ht="31.9" customHeight="1" x14ac:dyDescent="0.35">
      <c r="A114" s="249"/>
      <c r="B114" s="228"/>
      <c r="C114" s="249"/>
      <c r="D114" s="249"/>
      <c r="E114" s="249"/>
      <c r="F114" s="249"/>
      <c r="G114" s="212" t="s">
        <v>11</v>
      </c>
      <c r="H114" s="212" t="s">
        <v>11</v>
      </c>
      <c r="I114" s="212" t="s">
        <v>11</v>
      </c>
      <c r="J114" s="212" t="s">
        <v>11</v>
      </c>
      <c r="K114" s="212" t="s">
        <v>11</v>
      </c>
      <c r="L114" s="212" t="s">
        <v>11</v>
      </c>
      <c r="M114" s="212" t="s">
        <v>11</v>
      </c>
      <c r="N114" s="212" t="s">
        <v>11</v>
      </c>
      <c r="O114" s="212" t="s">
        <v>11</v>
      </c>
      <c r="P114" s="231"/>
    </row>
    <row r="115" spans="1:16" s="12" customFormat="1" ht="75.75" customHeight="1" x14ac:dyDescent="0.4">
      <c r="A115" s="13" t="s">
        <v>165</v>
      </c>
      <c r="B115" s="78" t="s">
        <v>95</v>
      </c>
      <c r="C115" s="79">
        <v>2.3199999999999998</v>
      </c>
      <c r="D115" s="79">
        <v>6.2</v>
      </c>
      <c r="E115" s="79">
        <v>24.49</v>
      </c>
      <c r="F115" s="81">
        <v>323.60000000000002</v>
      </c>
      <c r="G115" s="81">
        <v>0</v>
      </c>
      <c r="H115" s="81">
        <v>0.02</v>
      </c>
      <c r="I115" s="81">
        <v>0.02</v>
      </c>
      <c r="J115" s="81">
        <v>20</v>
      </c>
      <c r="K115" s="81">
        <v>16.399999999999999</v>
      </c>
      <c r="L115" s="81">
        <v>50.6</v>
      </c>
      <c r="M115" s="81">
        <v>16.399999999999999</v>
      </c>
      <c r="N115" s="81">
        <v>0.34</v>
      </c>
      <c r="O115" s="81">
        <v>4.5</v>
      </c>
      <c r="P115" s="78">
        <v>302</v>
      </c>
    </row>
    <row r="116" spans="1:16" ht="66" x14ac:dyDescent="0.35">
      <c r="A116" s="80" t="s">
        <v>69</v>
      </c>
      <c r="B116" s="196" t="s">
        <v>170</v>
      </c>
      <c r="C116" s="79">
        <v>1.35</v>
      </c>
      <c r="D116" s="79">
        <v>0.52</v>
      </c>
      <c r="E116" s="79">
        <v>9.25</v>
      </c>
      <c r="F116" s="79">
        <v>47.4</v>
      </c>
      <c r="G116" s="79">
        <v>0</v>
      </c>
      <c r="H116" s="79">
        <v>0.02</v>
      </c>
      <c r="I116" s="79">
        <v>0</v>
      </c>
      <c r="J116" s="79">
        <v>0</v>
      </c>
      <c r="K116" s="79">
        <v>5.94</v>
      </c>
      <c r="L116" s="79">
        <v>5.94</v>
      </c>
      <c r="M116" s="79">
        <v>10.44</v>
      </c>
      <c r="N116" s="79">
        <v>0.8</v>
      </c>
      <c r="O116" s="79">
        <v>0</v>
      </c>
      <c r="P116" s="78" t="s">
        <v>26</v>
      </c>
    </row>
    <row r="117" spans="1:16" x14ac:dyDescent="0.35">
      <c r="A117" s="80" t="s">
        <v>23</v>
      </c>
      <c r="B117" s="158">
        <v>200</v>
      </c>
      <c r="C117" s="79">
        <v>0.2</v>
      </c>
      <c r="D117" s="79">
        <v>0</v>
      </c>
      <c r="E117" s="79">
        <v>15</v>
      </c>
      <c r="F117" s="79">
        <v>58</v>
      </c>
      <c r="G117" s="79">
        <v>0.02</v>
      </c>
      <c r="H117" s="79">
        <v>0</v>
      </c>
      <c r="I117" s="79">
        <v>0</v>
      </c>
      <c r="J117" s="79">
        <v>0</v>
      </c>
      <c r="K117" s="79">
        <v>1.29</v>
      </c>
      <c r="L117" s="79">
        <v>1.6</v>
      </c>
      <c r="M117" s="79">
        <v>0.88</v>
      </c>
      <c r="N117" s="79">
        <v>0.21</v>
      </c>
      <c r="O117" s="79">
        <v>8.7100000000000009</v>
      </c>
      <c r="P117" s="78">
        <v>685</v>
      </c>
    </row>
    <row r="118" spans="1:16" x14ac:dyDescent="0.35">
      <c r="A118" s="210" t="s">
        <v>27</v>
      </c>
      <c r="B118" s="158"/>
      <c r="C118" s="79">
        <f t="shared" ref="C118:O118" si="10">SUM(C115:C117)</f>
        <v>3.87</v>
      </c>
      <c r="D118" s="79">
        <f t="shared" si="10"/>
        <v>6.7200000000000006</v>
      </c>
      <c r="E118" s="79">
        <f t="shared" si="10"/>
        <v>48.739999999999995</v>
      </c>
      <c r="F118" s="79">
        <f t="shared" si="10"/>
        <v>429</v>
      </c>
      <c r="G118" s="79">
        <f t="shared" si="10"/>
        <v>0.02</v>
      </c>
      <c r="H118" s="79">
        <f t="shared" si="10"/>
        <v>0.04</v>
      </c>
      <c r="I118" s="79">
        <f t="shared" si="10"/>
        <v>0.02</v>
      </c>
      <c r="J118" s="79">
        <f t="shared" si="10"/>
        <v>20</v>
      </c>
      <c r="K118" s="79">
        <f t="shared" si="10"/>
        <v>23.63</v>
      </c>
      <c r="L118" s="79">
        <f t="shared" si="10"/>
        <v>58.14</v>
      </c>
      <c r="M118" s="79">
        <f t="shared" si="10"/>
        <v>27.719999999999995</v>
      </c>
      <c r="N118" s="79">
        <f t="shared" si="10"/>
        <v>1.35</v>
      </c>
      <c r="O118" s="79">
        <f t="shared" si="10"/>
        <v>13.21</v>
      </c>
      <c r="P118" s="15"/>
    </row>
    <row r="119" spans="1:16" x14ac:dyDescent="0.35">
      <c r="A119" s="8"/>
      <c r="B119" s="151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94"/>
    </row>
    <row r="120" spans="1:16" x14ac:dyDescent="0.35">
      <c r="A120" s="8"/>
      <c r="B120" s="151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94"/>
    </row>
    <row r="121" spans="1:16" x14ac:dyDescent="0.45">
      <c r="A121" s="6" t="s">
        <v>29</v>
      </c>
      <c r="B121" s="146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197"/>
    </row>
    <row r="122" spans="1:16" ht="33" customHeight="1" x14ac:dyDescent="0.35">
      <c r="A122" s="267" t="s">
        <v>2</v>
      </c>
      <c r="B122" s="268" t="s">
        <v>3</v>
      </c>
      <c r="C122" s="269" t="s">
        <v>4</v>
      </c>
      <c r="D122" s="269" t="s">
        <v>5</v>
      </c>
      <c r="E122" s="269" t="s">
        <v>6</v>
      </c>
      <c r="F122" s="269" t="s">
        <v>7</v>
      </c>
      <c r="G122" s="270" t="s">
        <v>8</v>
      </c>
      <c r="H122" s="270"/>
      <c r="I122" s="270"/>
      <c r="J122" s="270"/>
      <c r="K122" s="270" t="s">
        <v>9</v>
      </c>
      <c r="L122" s="270"/>
      <c r="M122" s="270"/>
      <c r="N122" s="270"/>
      <c r="O122" s="270"/>
      <c r="P122" s="271" t="s">
        <v>10</v>
      </c>
    </row>
    <row r="123" spans="1:16" ht="32.450000000000003" customHeight="1" x14ac:dyDescent="0.35">
      <c r="A123" s="267"/>
      <c r="B123" s="272" t="s">
        <v>11</v>
      </c>
      <c r="C123" s="267" t="s">
        <v>11</v>
      </c>
      <c r="D123" s="267" t="s">
        <v>11</v>
      </c>
      <c r="E123" s="267" t="s">
        <v>11</v>
      </c>
      <c r="F123" s="267" t="s">
        <v>11</v>
      </c>
      <c r="G123" s="273" t="s">
        <v>12</v>
      </c>
      <c r="H123" s="274" t="s">
        <v>13</v>
      </c>
      <c r="I123" s="275" t="s">
        <v>142</v>
      </c>
      <c r="J123" s="274" t="s">
        <v>15</v>
      </c>
      <c r="K123" s="274" t="s">
        <v>16</v>
      </c>
      <c r="L123" s="274" t="s">
        <v>17</v>
      </c>
      <c r="M123" s="274" t="s">
        <v>18</v>
      </c>
      <c r="N123" s="274" t="s">
        <v>19</v>
      </c>
      <c r="O123" s="274" t="s">
        <v>20</v>
      </c>
      <c r="P123" s="271"/>
    </row>
    <row r="124" spans="1:16" ht="81" customHeight="1" x14ac:dyDescent="0.35">
      <c r="A124" s="267"/>
      <c r="B124" s="272"/>
      <c r="C124" s="267"/>
      <c r="D124" s="267"/>
      <c r="E124" s="267"/>
      <c r="F124" s="267"/>
      <c r="G124" s="276" t="s">
        <v>11</v>
      </c>
      <c r="H124" s="276" t="s">
        <v>11</v>
      </c>
      <c r="I124" s="276" t="s">
        <v>11</v>
      </c>
      <c r="J124" s="276" t="s">
        <v>11</v>
      </c>
      <c r="K124" s="276" t="s">
        <v>11</v>
      </c>
      <c r="L124" s="276" t="s">
        <v>11</v>
      </c>
      <c r="M124" s="276" t="s">
        <v>11</v>
      </c>
      <c r="N124" s="276" t="s">
        <v>11</v>
      </c>
      <c r="O124" s="276" t="s">
        <v>11</v>
      </c>
      <c r="P124" s="271"/>
    </row>
    <row r="125" spans="1:16" x14ac:dyDescent="0.35">
      <c r="A125" s="13" t="s">
        <v>70</v>
      </c>
      <c r="B125" s="78">
        <v>25</v>
      </c>
      <c r="C125" s="79">
        <v>0.35</v>
      </c>
      <c r="D125" s="79">
        <v>2.5299999999999998</v>
      </c>
      <c r="E125" s="79">
        <v>1.7</v>
      </c>
      <c r="F125" s="79">
        <v>31</v>
      </c>
      <c r="G125" s="84">
        <v>4.05</v>
      </c>
      <c r="H125" s="14">
        <v>8.0000000000000002E-3</v>
      </c>
      <c r="I125" s="14">
        <v>83.75</v>
      </c>
      <c r="J125" s="14">
        <v>30.38</v>
      </c>
      <c r="K125" s="14">
        <v>5.05</v>
      </c>
      <c r="L125" s="14">
        <v>8.93</v>
      </c>
      <c r="M125" s="14">
        <v>4.03</v>
      </c>
      <c r="N125" s="14">
        <v>0.18</v>
      </c>
      <c r="O125" s="14">
        <v>53.25</v>
      </c>
      <c r="P125" s="78">
        <v>71</v>
      </c>
    </row>
    <row r="126" spans="1:16" ht="66" x14ac:dyDescent="0.35">
      <c r="A126" s="13" t="s">
        <v>40</v>
      </c>
      <c r="B126" s="78" t="s">
        <v>167</v>
      </c>
      <c r="C126" s="79">
        <v>4.96</v>
      </c>
      <c r="D126" s="79">
        <v>4.4800000000000004</v>
      </c>
      <c r="E126" s="79">
        <v>17.84</v>
      </c>
      <c r="F126" s="79">
        <f>133.6/200*250</f>
        <v>166.99999999999997</v>
      </c>
      <c r="G126" s="85">
        <v>4.6500000000000004</v>
      </c>
      <c r="H126" s="14">
        <v>0.18</v>
      </c>
      <c r="I126" s="14">
        <v>95.8</v>
      </c>
      <c r="J126" s="14">
        <v>0</v>
      </c>
      <c r="K126" s="14">
        <v>30.46</v>
      </c>
      <c r="L126" s="14">
        <v>69.739999999999995</v>
      </c>
      <c r="M126" s="14">
        <v>28.24</v>
      </c>
      <c r="N126" s="14">
        <v>1.62</v>
      </c>
      <c r="O126" s="14">
        <v>382.4</v>
      </c>
      <c r="P126" s="78">
        <v>139</v>
      </c>
    </row>
    <row r="127" spans="1:16" ht="43.5" customHeight="1" x14ac:dyDescent="0.35">
      <c r="A127" s="291" t="s">
        <v>38</v>
      </c>
      <c r="B127" s="281">
        <v>150</v>
      </c>
      <c r="C127" s="282">
        <v>4.08</v>
      </c>
      <c r="D127" s="282">
        <v>7.32</v>
      </c>
      <c r="E127" s="282">
        <v>27.36</v>
      </c>
      <c r="F127" s="282">
        <v>195.6</v>
      </c>
      <c r="G127" s="283">
        <v>0</v>
      </c>
      <c r="H127" s="284">
        <v>0.05</v>
      </c>
      <c r="I127" s="284">
        <v>119.2</v>
      </c>
      <c r="J127" s="284">
        <v>21.3</v>
      </c>
      <c r="K127" s="284">
        <v>8.8000000000000007</v>
      </c>
      <c r="L127" s="284">
        <v>32</v>
      </c>
      <c r="M127" s="284">
        <v>5.6</v>
      </c>
      <c r="N127" s="284">
        <v>0.56000000000000005</v>
      </c>
      <c r="O127" s="284">
        <v>42.4</v>
      </c>
      <c r="P127" s="284">
        <v>332</v>
      </c>
    </row>
    <row r="128" spans="1:16" ht="48.75" customHeight="1" x14ac:dyDescent="0.35">
      <c r="A128" s="280" t="s">
        <v>193</v>
      </c>
      <c r="B128" s="281" t="s">
        <v>184</v>
      </c>
      <c r="C128" s="282">
        <v>17.64</v>
      </c>
      <c r="D128" s="282">
        <v>17.64</v>
      </c>
      <c r="E128" s="284">
        <v>1.3</v>
      </c>
      <c r="F128" s="284">
        <v>100.2</v>
      </c>
      <c r="G128" s="283">
        <v>4</v>
      </c>
      <c r="H128" s="284">
        <v>4.1399999999999997</v>
      </c>
      <c r="I128" s="284">
        <v>4.1399999999999997</v>
      </c>
      <c r="J128" s="284">
        <v>207.68</v>
      </c>
      <c r="K128" s="284">
        <v>207.67499999999998</v>
      </c>
      <c r="L128" s="284">
        <v>0.12</v>
      </c>
      <c r="M128" s="284">
        <v>0.12</v>
      </c>
      <c r="N128" s="284">
        <v>0.39</v>
      </c>
      <c r="O128" s="284"/>
      <c r="P128" s="284"/>
    </row>
    <row r="129" spans="1:17" ht="35.25" x14ac:dyDescent="0.35">
      <c r="A129" s="280" t="s">
        <v>82</v>
      </c>
      <c r="B129" s="281" t="s">
        <v>24</v>
      </c>
      <c r="C129" s="282">
        <v>0.2</v>
      </c>
      <c r="D129" s="282">
        <v>0</v>
      </c>
      <c r="E129" s="282">
        <v>15</v>
      </c>
      <c r="F129" s="282">
        <v>58</v>
      </c>
      <c r="G129" s="283">
        <v>1.1599999999999999</v>
      </c>
      <c r="H129" s="284">
        <v>0</v>
      </c>
      <c r="I129" s="284">
        <v>1.3</v>
      </c>
      <c r="J129" s="284">
        <v>0.38</v>
      </c>
      <c r="K129" s="284">
        <v>6.9</v>
      </c>
      <c r="L129" s="284">
        <v>8.5</v>
      </c>
      <c r="M129" s="284">
        <v>4.5999999999999996</v>
      </c>
      <c r="N129" s="284">
        <v>0.8</v>
      </c>
      <c r="O129" s="284">
        <v>30.2</v>
      </c>
      <c r="P129" s="281">
        <v>685</v>
      </c>
    </row>
    <row r="130" spans="1:17" x14ac:dyDescent="0.35">
      <c r="A130" s="80" t="s">
        <v>25</v>
      </c>
      <c r="B130" s="78">
        <v>32.5</v>
      </c>
      <c r="C130" s="79">
        <v>2.63</v>
      </c>
      <c r="D130" s="79">
        <v>1.07</v>
      </c>
      <c r="E130" s="79">
        <v>13.72</v>
      </c>
      <c r="F130" s="79">
        <v>72.150000000000006</v>
      </c>
      <c r="G130" s="85">
        <v>0.13</v>
      </c>
      <c r="H130" s="14">
        <v>0.13</v>
      </c>
      <c r="I130" s="14">
        <v>195.8</v>
      </c>
      <c r="J130" s="14">
        <v>0</v>
      </c>
      <c r="K130" s="14">
        <v>23.7</v>
      </c>
      <c r="L130" s="14">
        <v>40.630000000000003</v>
      </c>
      <c r="M130" s="14">
        <v>13</v>
      </c>
      <c r="N130" s="14">
        <v>0.91</v>
      </c>
      <c r="O130" s="14">
        <v>53.9</v>
      </c>
      <c r="P130" s="78" t="s">
        <v>26</v>
      </c>
      <c r="Q130" s="300"/>
    </row>
    <row r="131" spans="1:17" x14ac:dyDescent="0.35">
      <c r="A131" s="210" t="s">
        <v>27</v>
      </c>
      <c r="B131" s="158"/>
      <c r="C131" s="79">
        <f t="shared" ref="C131:O131" si="11">SUM(C125:C130)</f>
        <v>29.86</v>
      </c>
      <c r="D131" s="79">
        <f t="shared" si="11"/>
        <v>33.04</v>
      </c>
      <c r="E131" s="79">
        <f t="shared" si="11"/>
        <v>76.92</v>
      </c>
      <c r="F131" s="79">
        <f t="shared" si="11"/>
        <v>623.94999999999993</v>
      </c>
      <c r="G131" s="79">
        <f t="shared" si="11"/>
        <v>13.99</v>
      </c>
      <c r="H131" s="79">
        <f t="shared" si="11"/>
        <v>4.508</v>
      </c>
      <c r="I131" s="79">
        <f t="shared" si="11"/>
        <v>499.99</v>
      </c>
      <c r="J131" s="79">
        <f t="shared" si="11"/>
        <v>259.74</v>
      </c>
      <c r="K131" s="79">
        <f t="shared" si="11"/>
        <v>282.58499999999998</v>
      </c>
      <c r="L131" s="79">
        <f t="shared" si="11"/>
        <v>159.91999999999999</v>
      </c>
      <c r="M131" s="79">
        <f t="shared" si="11"/>
        <v>55.589999999999996</v>
      </c>
      <c r="N131" s="79">
        <f t="shared" si="11"/>
        <v>4.4600000000000009</v>
      </c>
      <c r="O131" s="79">
        <f t="shared" si="11"/>
        <v>562.15</v>
      </c>
      <c r="P131" s="15"/>
    </row>
    <row r="132" spans="1:17" x14ac:dyDescent="0.35">
      <c r="A132" s="210" t="s">
        <v>93</v>
      </c>
      <c r="B132" s="158"/>
      <c r="C132" s="79">
        <f t="shared" ref="C132:O132" si="12">C131+C118</f>
        <v>33.729999999999997</v>
      </c>
      <c r="D132" s="79">
        <f t="shared" si="12"/>
        <v>39.76</v>
      </c>
      <c r="E132" s="79">
        <f t="shared" si="12"/>
        <v>125.66</v>
      </c>
      <c r="F132" s="79">
        <f t="shared" si="12"/>
        <v>1052.9499999999998</v>
      </c>
      <c r="G132" s="79">
        <f t="shared" si="12"/>
        <v>14.01</v>
      </c>
      <c r="H132" s="79">
        <f t="shared" si="12"/>
        <v>4.548</v>
      </c>
      <c r="I132" s="79">
        <f t="shared" si="12"/>
        <v>500.01</v>
      </c>
      <c r="J132" s="79">
        <f t="shared" si="12"/>
        <v>279.74</v>
      </c>
      <c r="K132" s="79">
        <f t="shared" si="12"/>
        <v>306.21499999999997</v>
      </c>
      <c r="L132" s="79">
        <f t="shared" si="12"/>
        <v>218.06</v>
      </c>
      <c r="M132" s="79">
        <f t="shared" si="12"/>
        <v>83.309999999999988</v>
      </c>
      <c r="N132" s="79">
        <f t="shared" si="12"/>
        <v>5.8100000000000005</v>
      </c>
      <c r="O132" s="79">
        <f t="shared" si="12"/>
        <v>575.36</v>
      </c>
      <c r="P132" s="15"/>
    </row>
    <row r="133" spans="1:17" x14ac:dyDescent="0.35">
      <c r="A133" s="8"/>
      <c r="B133" s="151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94"/>
    </row>
    <row r="134" spans="1:17" x14ac:dyDescent="0.45">
      <c r="A134" s="21" t="s">
        <v>41</v>
      </c>
      <c r="B134" s="199"/>
      <c r="D134" s="34"/>
      <c r="E134" s="34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187"/>
    </row>
    <row r="135" spans="1:17" x14ac:dyDescent="0.45">
      <c r="A135" s="6" t="s">
        <v>42</v>
      </c>
      <c r="B135" s="166"/>
      <c r="C135" s="28"/>
      <c r="D135" s="28"/>
      <c r="E135" s="28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193"/>
    </row>
    <row r="136" spans="1:17" ht="32.450000000000003" customHeight="1" x14ac:dyDescent="0.45">
      <c r="A136" s="6" t="s">
        <v>75</v>
      </c>
      <c r="B136" s="200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193"/>
    </row>
    <row r="137" spans="1:17" ht="33" customHeight="1" x14ac:dyDescent="0.35">
      <c r="A137" s="267" t="s">
        <v>2</v>
      </c>
      <c r="B137" s="268" t="s">
        <v>3</v>
      </c>
      <c r="C137" s="269" t="s">
        <v>4</v>
      </c>
      <c r="D137" s="269" t="s">
        <v>5</v>
      </c>
      <c r="E137" s="269" t="s">
        <v>6</v>
      </c>
      <c r="F137" s="269" t="s">
        <v>7</v>
      </c>
      <c r="G137" s="270" t="s">
        <v>8</v>
      </c>
      <c r="H137" s="270"/>
      <c r="I137" s="270"/>
      <c r="J137" s="270"/>
      <c r="K137" s="270" t="s">
        <v>9</v>
      </c>
      <c r="L137" s="270"/>
      <c r="M137" s="270"/>
      <c r="N137" s="270"/>
      <c r="O137" s="270"/>
      <c r="P137" s="271" t="s">
        <v>10</v>
      </c>
    </row>
    <row r="138" spans="1:17" ht="33" customHeight="1" x14ac:dyDescent="0.35">
      <c r="A138" s="267"/>
      <c r="B138" s="272" t="s">
        <v>11</v>
      </c>
      <c r="C138" s="267" t="s">
        <v>11</v>
      </c>
      <c r="D138" s="267" t="s">
        <v>11</v>
      </c>
      <c r="E138" s="267" t="s">
        <v>11</v>
      </c>
      <c r="F138" s="267" t="s">
        <v>11</v>
      </c>
      <c r="G138" s="273" t="s">
        <v>12</v>
      </c>
      <c r="H138" s="274" t="s">
        <v>13</v>
      </c>
      <c r="I138" s="275" t="s">
        <v>142</v>
      </c>
      <c r="J138" s="274" t="s">
        <v>15</v>
      </c>
      <c r="K138" s="274" t="s">
        <v>16</v>
      </c>
      <c r="L138" s="274" t="s">
        <v>17</v>
      </c>
      <c r="M138" s="274" t="s">
        <v>18</v>
      </c>
      <c r="N138" s="274" t="s">
        <v>19</v>
      </c>
      <c r="O138" s="274" t="s">
        <v>20</v>
      </c>
      <c r="P138" s="271"/>
    </row>
    <row r="139" spans="1:17" ht="111.75" customHeight="1" x14ac:dyDescent="0.35">
      <c r="A139" s="267"/>
      <c r="B139" s="272"/>
      <c r="C139" s="267"/>
      <c r="D139" s="267"/>
      <c r="E139" s="267"/>
      <c r="F139" s="267"/>
      <c r="G139" s="276" t="s">
        <v>11</v>
      </c>
      <c r="H139" s="276" t="s">
        <v>11</v>
      </c>
      <c r="I139" s="276" t="s">
        <v>11</v>
      </c>
      <c r="J139" s="276" t="s">
        <v>11</v>
      </c>
      <c r="K139" s="276" t="s">
        <v>11</v>
      </c>
      <c r="L139" s="276" t="s">
        <v>11</v>
      </c>
      <c r="M139" s="276" t="s">
        <v>11</v>
      </c>
      <c r="N139" s="276" t="s">
        <v>11</v>
      </c>
      <c r="O139" s="276" t="s">
        <v>11</v>
      </c>
      <c r="P139" s="271"/>
    </row>
    <row r="140" spans="1:17" ht="66" x14ac:dyDescent="0.35">
      <c r="A140" s="13" t="s">
        <v>171</v>
      </c>
      <c r="B140" s="78" t="s">
        <v>95</v>
      </c>
      <c r="C140" s="79">
        <v>3.72</v>
      </c>
      <c r="D140" s="79">
        <v>6.36</v>
      </c>
      <c r="E140" s="79">
        <v>23.56</v>
      </c>
      <c r="F140" s="79">
        <v>186</v>
      </c>
      <c r="G140" s="79">
        <v>0</v>
      </c>
      <c r="H140" s="79">
        <v>0.03</v>
      </c>
      <c r="I140" s="79">
        <v>0.02</v>
      </c>
      <c r="J140" s="79">
        <v>20</v>
      </c>
      <c r="K140" s="79">
        <v>8.4</v>
      </c>
      <c r="L140" s="79">
        <v>29.4</v>
      </c>
      <c r="M140" s="79">
        <v>5.9</v>
      </c>
      <c r="N140" s="79">
        <v>0.34</v>
      </c>
      <c r="O140" s="79">
        <v>43.9</v>
      </c>
      <c r="P140" s="78">
        <v>302</v>
      </c>
    </row>
    <row r="141" spans="1:17" ht="66" x14ac:dyDescent="0.35">
      <c r="A141" s="80" t="s">
        <v>69</v>
      </c>
      <c r="B141" s="196" t="s">
        <v>170</v>
      </c>
      <c r="C141" s="79">
        <v>1.35</v>
      </c>
      <c r="D141" s="79">
        <v>0.52</v>
      </c>
      <c r="E141" s="79">
        <v>9.25</v>
      </c>
      <c r="F141" s="79">
        <v>47.4</v>
      </c>
      <c r="G141" s="79">
        <v>0</v>
      </c>
      <c r="H141" s="79">
        <v>0.02</v>
      </c>
      <c r="I141" s="79">
        <v>0</v>
      </c>
      <c r="J141" s="79">
        <v>0</v>
      </c>
      <c r="K141" s="79">
        <v>5.94</v>
      </c>
      <c r="L141" s="79">
        <v>5.94</v>
      </c>
      <c r="M141" s="79">
        <v>10.44</v>
      </c>
      <c r="N141" s="79">
        <v>0.8</v>
      </c>
      <c r="O141" s="79">
        <v>0</v>
      </c>
      <c r="P141" s="78" t="s">
        <v>26</v>
      </c>
    </row>
    <row r="142" spans="1:17" x14ac:dyDescent="0.35">
      <c r="A142" s="80" t="s">
        <v>82</v>
      </c>
      <c r="B142" s="78">
        <v>200</v>
      </c>
      <c r="C142" s="79">
        <v>0.2</v>
      </c>
      <c r="D142" s="79">
        <v>0</v>
      </c>
      <c r="E142" s="79">
        <v>15</v>
      </c>
      <c r="F142" s="79">
        <v>58</v>
      </c>
      <c r="G142" s="79">
        <v>0.02</v>
      </c>
      <c r="H142" s="79">
        <v>0</v>
      </c>
      <c r="I142" s="79">
        <v>0</v>
      </c>
      <c r="J142" s="79">
        <v>0</v>
      </c>
      <c r="K142" s="79">
        <v>1.29</v>
      </c>
      <c r="L142" s="79">
        <v>1.6</v>
      </c>
      <c r="M142" s="79">
        <v>0.88</v>
      </c>
      <c r="N142" s="79">
        <v>0.21</v>
      </c>
      <c r="O142" s="79">
        <v>8.7100000000000009</v>
      </c>
      <c r="P142" s="78">
        <v>685</v>
      </c>
    </row>
    <row r="143" spans="1:17" x14ac:dyDescent="0.35">
      <c r="A143" s="210" t="s">
        <v>27</v>
      </c>
      <c r="B143" s="158"/>
      <c r="C143" s="79">
        <f t="shared" ref="C143:O143" si="13">SUM(C140:C142)</f>
        <v>5.2700000000000005</v>
      </c>
      <c r="D143" s="79">
        <f t="shared" si="13"/>
        <v>6.8800000000000008</v>
      </c>
      <c r="E143" s="79">
        <f t="shared" si="13"/>
        <v>47.81</v>
      </c>
      <c r="F143" s="79">
        <f t="shared" si="13"/>
        <v>291.39999999999998</v>
      </c>
      <c r="G143" s="79">
        <f t="shared" si="13"/>
        <v>0.02</v>
      </c>
      <c r="H143" s="79">
        <f t="shared" si="13"/>
        <v>0.05</v>
      </c>
      <c r="I143" s="79">
        <f t="shared" si="13"/>
        <v>0.02</v>
      </c>
      <c r="J143" s="79">
        <f t="shared" si="13"/>
        <v>20</v>
      </c>
      <c r="K143" s="79">
        <f t="shared" si="13"/>
        <v>15.629999999999999</v>
      </c>
      <c r="L143" s="79">
        <f t="shared" si="13"/>
        <v>36.94</v>
      </c>
      <c r="M143" s="79">
        <f t="shared" si="13"/>
        <v>17.22</v>
      </c>
      <c r="N143" s="79">
        <f t="shared" si="13"/>
        <v>1.35</v>
      </c>
      <c r="O143" s="79">
        <f t="shared" si="13"/>
        <v>52.61</v>
      </c>
      <c r="P143" s="15"/>
    </row>
    <row r="144" spans="1:17" x14ac:dyDescent="0.35">
      <c r="A144" s="8"/>
      <c r="B144" s="151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94"/>
    </row>
    <row r="145" spans="1:16" ht="33" customHeight="1" x14ac:dyDescent="0.45">
      <c r="A145" s="6" t="s">
        <v>33</v>
      </c>
      <c r="B145" s="166"/>
      <c r="C145" s="28"/>
      <c r="D145" s="28"/>
      <c r="E145" s="28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01"/>
    </row>
    <row r="146" spans="1:16" ht="33" customHeight="1" x14ac:dyDescent="0.35">
      <c r="A146" s="267" t="s">
        <v>2</v>
      </c>
      <c r="B146" s="268" t="s">
        <v>3</v>
      </c>
      <c r="C146" s="269" t="s">
        <v>4</v>
      </c>
      <c r="D146" s="269" t="s">
        <v>5</v>
      </c>
      <c r="E146" s="269" t="s">
        <v>6</v>
      </c>
      <c r="F146" s="269" t="s">
        <v>7</v>
      </c>
      <c r="G146" s="270" t="s">
        <v>8</v>
      </c>
      <c r="H146" s="270"/>
      <c r="I146" s="270"/>
      <c r="J146" s="270"/>
      <c r="K146" s="270" t="s">
        <v>9</v>
      </c>
      <c r="L146" s="270"/>
      <c r="M146" s="270"/>
      <c r="N146" s="270"/>
      <c r="O146" s="270"/>
      <c r="P146" s="271" t="s">
        <v>10</v>
      </c>
    </row>
    <row r="147" spans="1:16" ht="33" customHeight="1" x14ac:dyDescent="0.35">
      <c r="A147" s="267"/>
      <c r="B147" s="272" t="s">
        <v>11</v>
      </c>
      <c r="C147" s="267" t="s">
        <v>11</v>
      </c>
      <c r="D147" s="267" t="s">
        <v>11</v>
      </c>
      <c r="E147" s="267" t="s">
        <v>11</v>
      </c>
      <c r="F147" s="267" t="s">
        <v>11</v>
      </c>
      <c r="G147" s="273" t="s">
        <v>12</v>
      </c>
      <c r="H147" s="274" t="s">
        <v>13</v>
      </c>
      <c r="I147" s="275" t="s">
        <v>142</v>
      </c>
      <c r="J147" s="274" t="s">
        <v>15</v>
      </c>
      <c r="K147" s="274" t="s">
        <v>16</v>
      </c>
      <c r="L147" s="274" t="s">
        <v>17</v>
      </c>
      <c r="M147" s="274" t="s">
        <v>18</v>
      </c>
      <c r="N147" s="274" t="s">
        <v>19</v>
      </c>
      <c r="O147" s="274" t="s">
        <v>20</v>
      </c>
      <c r="P147" s="271"/>
    </row>
    <row r="148" spans="1:16" ht="92.25" customHeight="1" x14ac:dyDescent="0.35">
      <c r="A148" s="267"/>
      <c r="B148" s="272"/>
      <c r="C148" s="267"/>
      <c r="D148" s="267"/>
      <c r="E148" s="267"/>
      <c r="F148" s="267"/>
      <c r="G148" s="276" t="s">
        <v>11</v>
      </c>
      <c r="H148" s="276" t="s">
        <v>11</v>
      </c>
      <c r="I148" s="276" t="s">
        <v>11</v>
      </c>
      <c r="J148" s="276" t="s">
        <v>11</v>
      </c>
      <c r="K148" s="276" t="s">
        <v>11</v>
      </c>
      <c r="L148" s="276" t="s">
        <v>11</v>
      </c>
      <c r="M148" s="276" t="s">
        <v>11</v>
      </c>
      <c r="N148" s="276" t="s">
        <v>11</v>
      </c>
      <c r="O148" s="276" t="s">
        <v>11</v>
      </c>
      <c r="P148" s="271"/>
    </row>
    <row r="149" spans="1:16" x14ac:dyDescent="0.35">
      <c r="A149" s="173" t="s">
        <v>111</v>
      </c>
      <c r="B149" s="78">
        <v>25</v>
      </c>
      <c r="C149" s="79">
        <v>0.375</v>
      </c>
      <c r="D149" s="79">
        <v>1.4</v>
      </c>
      <c r="E149" s="79">
        <v>2.38</v>
      </c>
      <c r="F149" s="79">
        <v>44</v>
      </c>
      <c r="G149" s="85">
        <v>8.9</v>
      </c>
      <c r="H149" s="14">
        <v>0.01</v>
      </c>
      <c r="I149" s="14">
        <v>0</v>
      </c>
      <c r="J149" s="14">
        <v>51.55</v>
      </c>
      <c r="K149" s="14">
        <v>14.3</v>
      </c>
      <c r="L149" s="14">
        <v>9.5</v>
      </c>
      <c r="M149" s="14">
        <v>4.9000000000000004</v>
      </c>
      <c r="N149" s="14">
        <v>0.25</v>
      </c>
      <c r="O149" s="14">
        <v>74</v>
      </c>
      <c r="P149" s="78">
        <v>43</v>
      </c>
    </row>
    <row r="150" spans="1:16" ht="66" x14ac:dyDescent="0.35">
      <c r="A150" s="13" t="s">
        <v>159</v>
      </c>
      <c r="B150" s="140" t="s">
        <v>167</v>
      </c>
      <c r="C150" s="83">
        <v>2</v>
      </c>
      <c r="D150" s="83">
        <v>2.4</v>
      </c>
      <c r="E150" s="83">
        <v>14.64</v>
      </c>
      <c r="F150" s="83">
        <f>90.4/200*250</f>
        <v>113</v>
      </c>
      <c r="G150" s="85">
        <v>6.6</v>
      </c>
      <c r="H150" s="14">
        <v>0.09</v>
      </c>
      <c r="I150" s="14">
        <v>96.4</v>
      </c>
      <c r="J150" s="14">
        <v>0</v>
      </c>
      <c r="K150" s="14">
        <v>20.88</v>
      </c>
      <c r="L150" s="14">
        <v>66.12</v>
      </c>
      <c r="M150" s="14">
        <v>22.8</v>
      </c>
      <c r="N150" s="14">
        <v>1.04</v>
      </c>
      <c r="O150" s="14">
        <v>194.8</v>
      </c>
      <c r="P150" s="78">
        <v>138</v>
      </c>
    </row>
    <row r="151" spans="1:16" ht="35.25" x14ac:dyDescent="0.35">
      <c r="A151" s="291" t="s">
        <v>130</v>
      </c>
      <c r="B151" s="281" t="s">
        <v>114</v>
      </c>
      <c r="C151" s="282">
        <v>10.9</v>
      </c>
      <c r="D151" s="282">
        <v>10.9</v>
      </c>
      <c r="E151" s="282">
        <v>3.12</v>
      </c>
      <c r="F151" s="282">
        <v>156</v>
      </c>
      <c r="G151" s="283">
        <v>9.9</v>
      </c>
      <c r="H151" s="284">
        <v>0.17</v>
      </c>
      <c r="I151" s="284">
        <v>449</v>
      </c>
      <c r="J151" s="284">
        <v>3791</v>
      </c>
      <c r="K151" s="284">
        <v>31</v>
      </c>
      <c r="L151" s="284">
        <v>221</v>
      </c>
      <c r="M151" s="284">
        <v>14</v>
      </c>
      <c r="N151" s="284">
        <v>4.5999999999999996</v>
      </c>
      <c r="O151" s="284">
        <v>198</v>
      </c>
      <c r="P151" s="281">
        <v>431</v>
      </c>
    </row>
    <row r="152" spans="1:16" ht="35.25" x14ac:dyDescent="0.35">
      <c r="A152" s="291" t="s">
        <v>31</v>
      </c>
      <c r="B152" s="292">
        <v>150</v>
      </c>
      <c r="C152" s="281">
        <v>2.52</v>
      </c>
      <c r="D152" s="282">
        <v>5.4</v>
      </c>
      <c r="E152" s="282">
        <v>17.52</v>
      </c>
      <c r="F152" s="282">
        <v>130.80000000000001</v>
      </c>
      <c r="G152" s="282">
        <v>8.16</v>
      </c>
      <c r="H152" s="284">
        <v>0.01</v>
      </c>
      <c r="I152" s="284">
        <v>135.33000000000001</v>
      </c>
      <c r="J152" s="284">
        <v>25.68</v>
      </c>
      <c r="K152" s="284">
        <v>31.2</v>
      </c>
      <c r="L152" s="284">
        <v>67.2</v>
      </c>
      <c r="M152" s="284">
        <v>22.4</v>
      </c>
      <c r="N152" s="284">
        <v>0.8</v>
      </c>
      <c r="O152" s="284">
        <v>499.2</v>
      </c>
      <c r="P152" s="281">
        <v>520</v>
      </c>
    </row>
    <row r="153" spans="1:16" ht="35.25" x14ac:dyDescent="0.35">
      <c r="A153" s="280" t="s">
        <v>82</v>
      </c>
      <c r="B153" s="281" t="s">
        <v>24</v>
      </c>
      <c r="C153" s="282">
        <v>0.2</v>
      </c>
      <c r="D153" s="282">
        <v>0</v>
      </c>
      <c r="E153" s="282">
        <v>15</v>
      </c>
      <c r="F153" s="282">
        <v>58</v>
      </c>
      <c r="G153" s="283">
        <v>1.1599999999999999</v>
      </c>
      <c r="H153" s="284">
        <v>0</v>
      </c>
      <c r="I153" s="284">
        <v>1.3</v>
      </c>
      <c r="J153" s="284">
        <v>0.38</v>
      </c>
      <c r="K153" s="284">
        <v>6.9</v>
      </c>
      <c r="L153" s="284">
        <v>8.5</v>
      </c>
      <c r="M153" s="284">
        <v>4.5999999999999996</v>
      </c>
      <c r="N153" s="284">
        <v>0.8</v>
      </c>
      <c r="O153" s="284">
        <v>30.2</v>
      </c>
      <c r="P153" s="281">
        <v>685</v>
      </c>
    </row>
    <row r="154" spans="1:16" ht="42.75" customHeight="1" x14ac:dyDescent="0.35">
      <c r="A154" s="80" t="s">
        <v>25</v>
      </c>
      <c r="B154" s="78">
        <v>32.5</v>
      </c>
      <c r="C154" s="79">
        <v>2.5024999999999999</v>
      </c>
      <c r="D154" s="79">
        <v>0.45500000000000002</v>
      </c>
      <c r="E154" s="79">
        <v>12.2525</v>
      </c>
      <c r="F154" s="79">
        <v>65</v>
      </c>
      <c r="G154" s="79">
        <v>0</v>
      </c>
      <c r="H154" s="79">
        <v>0.03</v>
      </c>
      <c r="I154" s="79">
        <v>0</v>
      </c>
      <c r="J154" s="79">
        <v>0</v>
      </c>
      <c r="K154" s="79">
        <v>11.62</v>
      </c>
      <c r="L154" s="79">
        <v>22.86</v>
      </c>
      <c r="M154" s="79">
        <v>20.420000000000002</v>
      </c>
      <c r="N154" s="79">
        <v>1.58</v>
      </c>
      <c r="O154" s="79">
        <v>0</v>
      </c>
      <c r="P154" s="78" t="s">
        <v>26</v>
      </c>
    </row>
    <row r="155" spans="1:16" x14ac:dyDescent="0.35">
      <c r="A155" s="210" t="s">
        <v>27</v>
      </c>
      <c r="B155" s="158"/>
      <c r="C155" s="79">
        <f>SUM(C149:C154)</f>
        <v>18.497499999999999</v>
      </c>
      <c r="D155" s="79">
        <f>SUM(D149:D154)</f>
        <v>20.555</v>
      </c>
      <c r="E155" s="79">
        <f>SUM(E149:E154)</f>
        <v>64.912499999999994</v>
      </c>
      <c r="F155" s="79">
        <f>SUM(F149:F154)</f>
        <v>566.79999999999995</v>
      </c>
      <c r="G155" s="79">
        <f>SUM(G149:G154)</f>
        <v>34.72</v>
      </c>
      <c r="H155" s="79">
        <f>SUM(H149:H154)</f>
        <v>0.31000000000000005</v>
      </c>
      <c r="I155" s="79">
        <f>SUM(I149:I154)</f>
        <v>682.03</v>
      </c>
      <c r="J155" s="79">
        <f>SUM(J149:J154)</f>
        <v>3868.61</v>
      </c>
      <c r="K155" s="79">
        <f>SUM(K149:K154)</f>
        <v>115.90000000000002</v>
      </c>
      <c r="L155" s="79">
        <f>SUM(L149:L154)</f>
        <v>395.18</v>
      </c>
      <c r="M155" s="79">
        <f>SUM(M149:M154)</f>
        <v>89.11999999999999</v>
      </c>
      <c r="N155" s="79">
        <f>SUM(N149:N154)</f>
        <v>9.07</v>
      </c>
      <c r="O155" s="79">
        <f>SUM(O149:O154)</f>
        <v>996.2</v>
      </c>
      <c r="P155" s="15"/>
    </row>
    <row r="156" spans="1:16" x14ac:dyDescent="0.35">
      <c r="A156" s="210" t="s">
        <v>93</v>
      </c>
      <c r="B156" s="158"/>
      <c r="C156" s="79">
        <f>C155+C143</f>
        <v>23.767499999999998</v>
      </c>
      <c r="D156" s="79">
        <f>D155+D143</f>
        <v>27.435000000000002</v>
      </c>
      <c r="E156" s="79">
        <f>E155+E143</f>
        <v>112.7225</v>
      </c>
      <c r="F156" s="79">
        <f>F155+F143</f>
        <v>858.19999999999993</v>
      </c>
      <c r="G156" s="79">
        <f>G155+G143</f>
        <v>34.74</v>
      </c>
      <c r="H156" s="79">
        <f>H155+H143</f>
        <v>0.36000000000000004</v>
      </c>
      <c r="I156" s="79">
        <f>I155+I143</f>
        <v>682.05</v>
      </c>
      <c r="J156" s="79">
        <f>J155+J143</f>
        <v>3888.61</v>
      </c>
      <c r="K156" s="79">
        <f>K155+K143</f>
        <v>131.53000000000003</v>
      </c>
      <c r="L156" s="79">
        <f>L155+L143</f>
        <v>432.12</v>
      </c>
      <c r="M156" s="79">
        <f>M155+M143</f>
        <v>106.33999999999999</v>
      </c>
      <c r="N156" s="79">
        <f>N155+N143</f>
        <v>10.42</v>
      </c>
      <c r="O156" s="79">
        <f>O155+O143</f>
        <v>1048.81</v>
      </c>
      <c r="P156" s="15"/>
    </row>
    <row r="157" spans="1:16" ht="31.9" customHeight="1" x14ac:dyDescent="0.35">
      <c r="A157" s="8"/>
      <c r="B157" s="151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94"/>
    </row>
    <row r="158" spans="1:16" x14ac:dyDescent="0.45">
      <c r="A158" s="6" t="s">
        <v>44</v>
      </c>
      <c r="B158" s="146"/>
      <c r="C158" s="3"/>
      <c r="D158" s="3"/>
      <c r="E158" s="3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193"/>
    </row>
    <row r="159" spans="1:16" ht="66" customHeight="1" x14ac:dyDescent="0.45">
      <c r="A159" s="6" t="s">
        <v>76</v>
      </c>
      <c r="B159" s="202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193"/>
    </row>
    <row r="160" spans="1:16" ht="33" customHeight="1" x14ac:dyDescent="0.35">
      <c r="A160" s="267" t="s">
        <v>2</v>
      </c>
      <c r="B160" s="268" t="s">
        <v>3</v>
      </c>
      <c r="C160" s="269" t="s">
        <v>4</v>
      </c>
      <c r="D160" s="269" t="s">
        <v>5</v>
      </c>
      <c r="E160" s="269" t="s">
        <v>6</v>
      </c>
      <c r="F160" s="269" t="s">
        <v>7</v>
      </c>
      <c r="G160" s="270" t="s">
        <v>8</v>
      </c>
      <c r="H160" s="270"/>
      <c r="I160" s="270"/>
      <c r="J160" s="270"/>
      <c r="K160" s="270" t="s">
        <v>9</v>
      </c>
      <c r="L160" s="270"/>
      <c r="M160" s="270"/>
      <c r="N160" s="270"/>
      <c r="O160" s="270"/>
      <c r="P160" s="277" t="s">
        <v>10</v>
      </c>
    </row>
    <row r="161" spans="1:16" ht="33" customHeight="1" x14ac:dyDescent="0.35">
      <c r="A161" s="267"/>
      <c r="B161" s="272" t="s">
        <v>11</v>
      </c>
      <c r="C161" s="267" t="s">
        <v>11</v>
      </c>
      <c r="D161" s="267" t="s">
        <v>11</v>
      </c>
      <c r="E161" s="267" t="s">
        <v>11</v>
      </c>
      <c r="F161" s="267" t="s">
        <v>11</v>
      </c>
      <c r="G161" s="273" t="s">
        <v>12</v>
      </c>
      <c r="H161" s="274" t="s">
        <v>13</v>
      </c>
      <c r="I161" s="275" t="s">
        <v>142</v>
      </c>
      <c r="J161" s="274" t="s">
        <v>15</v>
      </c>
      <c r="K161" s="274" t="s">
        <v>16</v>
      </c>
      <c r="L161" s="274" t="s">
        <v>17</v>
      </c>
      <c r="M161" s="274" t="s">
        <v>18</v>
      </c>
      <c r="N161" s="274" t="s">
        <v>19</v>
      </c>
      <c r="O161" s="274" t="s">
        <v>20</v>
      </c>
      <c r="P161" s="278"/>
    </row>
    <row r="162" spans="1:16" ht="114.75" customHeight="1" x14ac:dyDescent="0.35">
      <c r="A162" s="267"/>
      <c r="B162" s="272"/>
      <c r="C162" s="267"/>
      <c r="D162" s="267"/>
      <c r="E162" s="267"/>
      <c r="F162" s="267"/>
      <c r="G162" s="276" t="s">
        <v>11</v>
      </c>
      <c r="H162" s="276" t="s">
        <v>11</v>
      </c>
      <c r="I162" s="276" t="s">
        <v>11</v>
      </c>
      <c r="J162" s="276" t="s">
        <v>11</v>
      </c>
      <c r="K162" s="276" t="s">
        <v>11</v>
      </c>
      <c r="L162" s="276" t="s">
        <v>11</v>
      </c>
      <c r="M162" s="276" t="s">
        <v>11</v>
      </c>
      <c r="N162" s="276" t="s">
        <v>11</v>
      </c>
      <c r="O162" s="276" t="s">
        <v>11</v>
      </c>
      <c r="P162" s="279"/>
    </row>
    <row r="163" spans="1:16" ht="66" x14ac:dyDescent="0.35">
      <c r="A163" s="13" t="s">
        <v>169</v>
      </c>
      <c r="B163" s="82" t="s">
        <v>95</v>
      </c>
      <c r="C163" s="79">
        <v>4.49</v>
      </c>
      <c r="D163" s="79">
        <v>7.13</v>
      </c>
      <c r="E163" s="79">
        <v>26.64</v>
      </c>
      <c r="F163" s="79">
        <v>295</v>
      </c>
      <c r="G163" s="79">
        <v>0</v>
      </c>
      <c r="H163" s="79">
        <v>0.16</v>
      </c>
      <c r="I163" s="79">
        <v>0.11</v>
      </c>
      <c r="J163" s="79">
        <v>20</v>
      </c>
      <c r="K163" s="79">
        <v>11.8</v>
      </c>
      <c r="L163" s="79">
        <v>87.2</v>
      </c>
      <c r="M163" s="79">
        <v>30.5</v>
      </c>
      <c r="N163" s="79">
        <v>1.01</v>
      </c>
      <c r="O163" s="79">
        <v>78.7</v>
      </c>
      <c r="P163" s="82">
        <v>302</v>
      </c>
    </row>
    <row r="164" spans="1:16" ht="66" x14ac:dyDescent="0.35">
      <c r="A164" s="80" t="s">
        <v>69</v>
      </c>
      <c r="B164" s="198">
        <v>18</v>
      </c>
      <c r="C164" s="79">
        <v>1.35</v>
      </c>
      <c r="D164" s="79">
        <v>0.52</v>
      </c>
      <c r="E164" s="79">
        <v>9.25</v>
      </c>
      <c r="F164" s="79">
        <v>47.4</v>
      </c>
      <c r="G164" s="79">
        <v>0</v>
      </c>
      <c r="H164" s="79">
        <v>0.02</v>
      </c>
      <c r="I164" s="79">
        <v>0</v>
      </c>
      <c r="J164" s="79">
        <v>0</v>
      </c>
      <c r="K164" s="79">
        <v>5.94</v>
      </c>
      <c r="L164" s="79">
        <v>5.94</v>
      </c>
      <c r="M164" s="79">
        <v>10.44</v>
      </c>
      <c r="N164" s="79">
        <v>0.8</v>
      </c>
      <c r="O164" s="79">
        <v>0</v>
      </c>
      <c r="P164" s="78" t="s">
        <v>26</v>
      </c>
    </row>
    <row r="165" spans="1:16" x14ac:dyDescent="0.35">
      <c r="A165" s="80" t="s">
        <v>82</v>
      </c>
      <c r="B165" s="158">
        <v>200</v>
      </c>
      <c r="C165" s="79">
        <v>0.2</v>
      </c>
      <c r="D165" s="79">
        <v>0</v>
      </c>
      <c r="E165" s="79">
        <v>15</v>
      </c>
      <c r="F165" s="79">
        <v>58</v>
      </c>
      <c r="G165" s="79">
        <v>0.02</v>
      </c>
      <c r="H165" s="79">
        <v>0</v>
      </c>
      <c r="I165" s="79">
        <v>0</v>
      </c>
      <c r="J165" s="79">
        <v>0</v>
      </c>
      <c r="K165" s="79">
        <v>1.29</v>
      </c>
      <c r="L165" s="79">
        <v>1.6</v>
      </c>
      <c r="M165" s="79">
        <v>0.88</v>
      </c>
      <c r="N165" s="79">
        <v>0.21</v>
      </c>
      <c r="O165" s="79">
        <v>8.7100000000000009</v>
      </c>
      <c r="P165" s="78">
        <v>685</v>
      </c>
    </row>
    <row r="166" spans="1:16" ht="33" customHeight="1" x14ac:dyDescent="0.35">
      <c r="A166" s="210" t="s">
        <v>27</v>
      </c>
      <c r="B166" s="158"/>
      <c r="C166" s="213">
        <f t="shared" ref="C166:O166" si="14">SUM(C163:C165)</f>
        <v>6.04</v>
      </c>
      <c r="D166" s="213">
        <f t="shared" si="14"/>
        <v>7.65</v>
      </c>
      <c r="E166" s="213">
        <f t="shared" si="14"/>
        <v>50.89</v>
      </c>
      <c r="F166" s="213">
        <f t="shared" si="14"/>
        <v>400.4</v>
      </c>
      <c r="G166" s="213">
        <f t="shared" si="14"/>
        <v>0.02</v>
      </c>
      <c r="H166" s="213">
        <f t="shared" si="14"/>
        <v>0.18</v>
      </c>
      <c r="I166" s="213">
        <f t="shared" si="14"/>
        <v>0.11</v>
      </c>
      <c r="J166" s="213">
        <f t="shared" si="14"/>
        <v>20</v>
      </c>
      <c r="K166" s="213">
        <f t="shared" si="14"/>
        <v>19.03</v>
      </c>
      <c r="L166" s="213">
        <f t="shared" si="14"/>
        <v>94.74</v>
      </c>
      <c r="M166" s="213">
        <f t="shared" si="14"/>
        <v>41.82</v>
      </c>
      <c r="N166" s="213">
        <f t="shared" si="14"/>
        <v>2.02</v>
      </c>
      <c r="O166" s="213">
        <f t="shared" si="14"/>
        <v>87.41</v>
      </c>
      <c r="P166" s="15"/>
    </row>
    <row r="167" spans="1:16" x14ac:dyDescent="0.35">
      <c r="A167" s="8"/>
      <c r="B167" s="151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94"/>
    </row>
    <row r="168" spans="1:16" ht="33" customHeight="1" x14ac:dyDescent="0.45">
      <c r="A168" s="6" t="s">
        <v>45</v>
      </c>
      <c r="B168" s="147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197"/>
    </row>
    <row r="169" spans="1:16" ht="33" customHeight="1" x14ac:dyDescent="0.35">
      <c r="A169" s="249" t="s">
        <v>2</v>
      </c>
      <c r="B169" s="208" t="s">
        <v>3</v>
      </c>
      <c r="C169" s="155" t="s">
        <v>4</v>
      </c>
      <c r="D169" s="155" t="s">
        <v>5</v>
      </c>
      <c r="E169" s="155" t="s">
        <v>6</v>
      </c>
      <c r="F169" s="155" t="s">
        <v>7</v>
      </c>
      <c r="G169" s="226" t="s">
        <v>8</v>
      </c>
      <c r="H169" s="226"/>
      <c r="I169" s="226"/>
      <c r="J169" s="226"/>
      <c r="K169" s="226" t="s">
        <v>9</v>
      </c>
      <c r="L169" s="226"/>
      <c r="M169" s="226"/>
      <c r="N169" s="226"/>
      <c r="O169" s="226"/>
      <c r="P169" s="231" t="s">
        <v>10</v>
      </c>
    </row>
    <row r="170" spans="1:16" ht="33" customHeight="1" x14ac:dyDescent="0.35">
      <c r="A170" s="249"/>
      <c r="B170" s="228" t="s">
        <v>11</v>
      </c>
      <c r="C170" s="249" t="s">
        <v>11</v>
      </c>
      <c r="D170" s="249" t="s">
        <v>11</v>
      </c>
      <c r="E170" s="249" t="s">
        <v>11</v>
      </c>
      <c r="F170" s="249" t="s">
        <v>11</v>
      </c>
      <c r="G170" s="214" t="s">
        <v>12</v>
      </c>
      <c r="H170" s="211" t="s">
        <v>13</v>
      </c>
      <c r="I170" s="209" t="s">
        <v>142</v>
      </c>
      <c r="J170" s="211" t="s">
        <v>15</v>
      </c>
      <c r="K170" s="211" t="s">
        <v>16</v>
      </c>
      <c r="L170" s="211" t="s">
        <v>17</v>
      </c>
      <c r="M170" s="211" t="s">
        <v>18</v>
      </c>
      <c r="N170" s="211" t="s">
        <v>19</v>
      </c>
      <c r="O170" s="211" t="s">
        <v>20</v>
      </c>
      <c r="P170" s="231"/>
    </row>
    <row r="171" spans="1:16" ht="33" customHeight="1" x14ac:dyDescent="0.35">
      <c r="A171" s="249"/>
      <c r="B171" s="228"/>
      <c r="C171" s="249"/>
      <c r="D171" s="249"/>
      <c r="E171" s="249"/>
      <c r="F171" s="249"/>
      <c r="G171" s="212" t="s">
        <v>11</v>
      </c>
      <c r="H171" s="212" t="s">
        <v>11</v>
      </c>
      <c r="I171" s="212" t="s">
        <v>11</v>
      </c>
      <c r="J171" s="212" t="s">
        <v>11</v>
      </c>
      <c r="K171" s="212" t="s">
        <v>11</v>
      </c>
      <c r="L171" s="212" t="s">
        <v>11</v>
      </c>
      <c r="M171" s="212" t="s">
        <v>11</v>
      </c>
      <c r="N171" s="212" t="s">
        <v>11</v>
      </c>
      <c r="O171" s="212" t="s">
        <v>11</v>
      </c>
      <c r="P171" s="231"/>
    </row>
    <row r="172" spans="1:16" ht="42.75" customHeight="1" x14ac:dyDescent="0.35">
      <c r="A172" s="280" t="s">
        <v>194</v>
      </c>
      <c r="B172" s="281">
        <v>25</v>
      </c>
      <c r="C172" s="282">
        <v>0.7</v>
      </c>
      <c r="D172" s="282">
        <v>2.0499999999999998</v>
      </c>
      <c r="E172" s="282">
        <v>1.65</v>
      </c>
      <c r="F172" s="282">
        <f>41.67/50*25</f>
        <v>20.835000000000001</v>
      </c>
      <c r="G172" s="282">
        <v>0</v>
      </c>
      <c r="H172" s="282">
        <v>10</v>
      </c>
      <c r="I172" s="282">
        <v>0</v>
      </c>
      <c r="J172" s="282">
        <v>0</v>
      </c>
      <c r="K172" s="282">
        <v>18</v>
      </c>
      <c r="L172" s="282">
        <v>12</v>
      </c>
      <c r="M172" s="282">
        <v>0</v>
      </c>
      <c r="N172" s="282">
        <v>0.1</v>
      </c>
      <c r="O172" s="284">
        <v>5.35</v>
      </c>
      <c r="P172" s="281" t="s">
        <v>26</v>
      </c>
    </row>
    <row r="173" spans="1:16" ht="66" x14ac:dyDescent="0.35">
      <c r="A173" s="13" t="s">
        <v>189</v>
      </c>
      <c r="B173" s="78" t="s">
        <v>182</v>
      </c>
      <c r="C173" s="79">
        <v>1.6</v>
      </c>
      <c r="D173" s="79">
        <v>4.16</v>
      </c>
      <c r="E173" s="79">
        <v>10.48</v>
      </c>
      <c r="F173" s="79">
        <f>84.8/200*250</f>
        <v>106</v>
      </c>
      <c r="G173" s="85">
        <v>6.76</v>
      </c>
      <c r="H173" s="14">
        <v>3.2000000000000001E-2</v>
      </c>
      <c r="I173" s="14">
        <v>0</v>
      </c>
      <c r="J173" s="14">
        <v>137.80000000000001</v>
      </c>
      <c r="K173" s="14">
        <v>33.6</v>
      </c>
      <c r="L173" s="14">
        <v>42.6</v>
      </c>
      <c r="M173" s="14">
        <v>19.2</v>
      </c>
      <c r="N173" s="14">
        <v>0.87</v>
      </c>
      <c r="O173" s="14">
        <v>264</v>
      </c>
      <c r="P173" s="78">
        <v>110</v>
      </c>
    </row>
    <row r="174" spans="1:16" ht="78" customHeight="1" x14ac:dyDescent="0.35">
      <c r="A174" s="291" t="s">
        <v>156</v>
      </c>
      <c r="B174" s="281" t="s">
        <v>184</v>
      </c>
      <c r="C174" s="282">
        <v>8.7200000000000006</v>
      </c>
      <c r="D174" s="282">
        <v>11.68</v>
      </c>
      <c r="E174" s="282">
        <v>10.46</v>
      </c>
      <c r="F174" s="282">
        <v>182.74</v>
      </c>
      <c r="G174" s="283">
        <v>1.1299999999999999</v>
      </c>
      <c r="H174" s="284">
        <v>3.7999999999999999E-2</v>
      </c>
      <c r="I174" s="284">
        <v>128.1</v>
      </c>
      <c r="J174" s="284">
        <v>68.12</v>
      </c>
      <c r="K174" s="284">
        <v>22.9</v>
      </c>
      <c r="L174" s="284">
        <v>100.74</v>
      </c>
      <c r="M174" s="284">
        <v>18.18</v>
      </c>
      <c r="N174" s="284">
        <v>1.5</v>
      </c>
      <c r="O174" s="284">
        <v>203.5</v>
      </c>
      <c r="P174" s="281">
        <v>451</v>
      </c>
    </row>
    <row r="175" spans="1:16" ht="43.5" customHeight="1" x14ac:dyDescent="0.35">
      <c r="A175" s="291" t="s">
        <v>38</v>
      </c>
      <c r="B175" s="281">
        <v>150</v>
      </c>
      <c r="C175" s="282">
        <v>4.08</v>
      </c>
      <c r="D175" s="282">
        <v>7.32</v>
      </c>
      <c r="E175" s="282">
        <v>27.36</v>
      </c>
      <c r="F175" s="282">
        <v>195.6</v>
      </c>
      <c r="G175" s="283">
        <v>0</v>
      </c>
      <c r="H175" s="284">
        <v>0.05</v>
      </c>
      <c r="I175" s="284">
        <v>119.2</v>
      </c>
      <c r="J175" s="284">
        <v>21.3</v>
      </c>
      <c r="K175" s="284">
        <v>8.8000000000000007</v>
      </c>
      <c r="L175" s="284">
        <v>32</v>
      </c>
      <c r="M175" s="284">
        <v>5.6</v>
      </c>
      <c r="N175" s="284">
        <v>0.56000000000000005</v>
      </c>
      <c r="O175" s="284">
        <v>42.4</v>
      </c>
      <c r="P175" s="284">
        <v>332</v>
      </c>
    </row>
    <row r="176" spans="1:16" x14ac:dyDescent="0.35">
      <c r="A176" s="80" t="s">
        <v>140</v>
      </c>
      <c r="B176" s="78">
        <v>200</v>
      </c>
      <c r="C176" s="79">
        <v>0.6</v>
      </c>
      <c r="D176" s="79">
        <v>0</v>
      </c>
      <c r="E176" s="79">
        <v>31.4</v>
      </c>
      <c r="F176" s="79">
        <v>124</v>
      </c>
      <c r="G176" s="85">
        <v>0</v>
      </c>
      <c r="H176" s="14">
        <v>0</v>
      </c>
      <c r="I176" s="14">
        <v>0</v>
      </c>
      <c r="J176" s="14">
        <v>15</v>
      </c>
      <c r="K176" s="14">
        <v>50</v>
      </c>
      <c r="L176" s="14">
        <v>4</v>
      </c>
      <c r="M176" s="14">
        <v>2</v>
      </c>
      <c r="N176" s="14">
        <v>0.1</v>
      </c>
      <c r="O176" s="14">
        <v>0</v>
      </c>
      <c r="P176" s="78">
        <v>639</v>
      </c>
    </row>
    <row r="177" spans="1:16" ht="46.5" customHeight="1" x14ac:dyDescent="0.35">
      <c r="A177" s="80" t="s">
        <v>25</v>
      </c>
      <c r="B177" s="78">
        <v>32.5</v>
      </c>
      <c r="C177" s="79">
        <v>2.5024999999999999</v>
      </c>
      <c r="D177" s="79">
        <v>0.45500000000000002</v>
      </c>
      <c r="E177" s="79">
        <v>12.2525</v>
      </c>
      <c r="F177" s="79">
        <v>65</v>
      </c>
      <c r="G177" s="79">
        <v>0</v>
      </c>
      <c r="H177" s="79">
        <v>0.03</v>
      </c>
      <c r="I177" s="79">
        <v>0</v>
      </c>
      <c r="J177" s="79">
        <v>0</v>
      </c>
      <c r="K177" s="79">
        <v>11.62</v>
      </c>
      <c r="L177" s="79">
        <v>22.86</v>
      </c>
      <c r="M177" s="79">
        <v>20.420000000000002</v>
      </c>
      <c r="N177" s="79">
        <v>1.58</v>
      </c>
      <c r="O177" s="79">
        <v>0</v>
      </c>
      <c r="P177" s="78" t="s">
        <v>26</v>
      </c>
    </row>
    <row r="178" spans="1:16" ht="33" customHeight="1" x14ac:dyDescent="0.35">
      <c r="A178" s="210" t="s">
        <v>27</v>
      </c>
      <c r="B178" s="158"/>
      <c r="C178" s="213">
        <f>SUM(C172:C177)</f>
        <v>18.202500000000001</v>
      </c>
      <c r="D178" s="213">
        <f>SUM(D172:D177)</f>
        <v>25.664999999999999</v>
      </c>
      <c r="E178" s="213">
        <f>SUM(E172:E177)</f>
        <v>93.602499999999992</v>
      </c>
      <c r="F178" s="213">
        <f>SUM(F172:F177)</f>
        <v>694.17500000000007</v>
      </c>
      <c r="G178" s="213">
        <f>SUM(G172:G177)</f>
        <v>7.89</v>
      </c>
      <c r="H178" s="213">
        <f>SUM(H172:H177)</f>
        <v>10.15</v>
      </c>
      <c r="I178" s="213">
        <f>SUM(I172:I177)</f>
        <v>247.3</v>
      </c>
      <c r="J178" s="213">
        <f>SUM(J172:J177)</f>
        <v>242.22000000000003</v>
      </c>
      <c r="K178" s="213">
        <f>SUM(K172:K177)</f>
        <v>144.92000000000002</v>
      </c>
      <c r="L178" s="213">
        <f>SUM(L172:L177)</f>
        <v>214.2</v>
      </c>
      <c r="M178" s="213">
        <f>SUM(M172:M177)</f>
        <v>65.400000000000006</v>
      </c>
      <c r="N178" s="213">
        <f>SUM(N172:N177)</f>
        <v>4.71</v>
      </c>
      <c r="O178" s="213">
        <f>SUM(O172:O177)</f>
        <v>515.25</v>
      </c>
      <c r="P178" s="15"/>
    </row>
    <row r="179" spans="1:16" x14ac:dyDescent="0.35">
      <c r="A179" s="210" t="s">
        <v>93</v>
      </c>
      <c r="B179" s="158"/>
      <c r="C179" s="213">
        <f>C178+C166</f>
        <v>24.2425</v>
      </c>
      <c r="D179" s="213">
        <f>D178+D166</f>
        <v>33.314999999999998</v>
      </c>
      <c r="E179" s="213">
        <f>E178+E166</f>
        <v>144.49250000000001</v>
      </c>
      <c r="F179" s="213">
        <f>F178+F166</f>
        <v>1094.575</v>
      </c>
      <c r="G179" s="213">
        <f>G178+G166</f>
        <v>7.9099999999999993</v>
      </c>
      <c r="H179" s="213">
        <f>H178+H166</f>
        <v>10.33</v>
      </c>
      <c r="I179" s="213">
        <f>I178+I166</f>
        <v>247.41000000000003</v>
      </c>
      <c r="J179" s="213">
        <f>J178+J166</f>
        <v>262.22000000000003</v>
      </c>
      <c r="K179" s="213">
        <f>K178+K166</f>
        <v>163.95000000000002</v>
      </c>
      <c r="L179" s="213">
        <f>L178+L166</f>
        <v>308.94</v>
      </c>
      <c r="M179" s="213">
        <f>M178+M166</f>
        <v>107.22</v>
      </c>
      <c r="N179" s="213">
        <f>N178+N166</f>
        <v>6.73</v>
      </c>
      <c r="O179" s="213">
        <f>O178+O166</f>
        <v>602.66</v>
      </c>
      <c r="P179" s="15"/>
    </row>
    <row r="180" spans="1:16" x14ac:dyDescent="0.45">
      <c r="A180" s="6" t="s">
        <v>32</v>
      </c>
      <c r="B180" s="146"/>
      <c r="C180" s="3"/>
      <c r="D180" s="3"/>
      <c r="E180" s="3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192"/>
    </row>
    <row r="181" spans="1:16" x14ac:dyDescent="0.45">
      <c r="A181" s="6" t="s">
        <v>67</v>
      </c>
      <c r="B181" s="146"/>
      <c r="C181" s="3"/>
      <c r="D181" s="3"/>
      <c r="E181" s="3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193"/>
    </row>
    <row r="182" spans="1:16" ht="57.75" customHeight="1" x14ac:dyDescent="0.35">
      <c r="A182" s="267" t="s">
        <v>2</v>
      </c>
      <c r="B182" s="268" t="s">
        <v>3</v>
      </c>
      <c r="C182" s="269" t="s">
        <v>4</v>
      </c>
      <c r="D182" s="269" t="s">
        <v>5</v>
      </c>
      <c r="E182" s="269" t="s">
        <v>6</v>
      </c>
      <c r="F182" s="269" t="s">
        <v>7</v>
      </c>
      <c r="G182" s="270" t="s">
        <v>8</v>
      </c>
      <c r="H182" s="270"/>
      <c r="I182" s="270"/>
      <c r="J182" s="270"/>
      <c r="K182" s="270" t="s">
        <v>9</v>
      </c>
      <c r="L182" s="270"/>
      <c r="M182" s="270"/>
      <c r="N182" s="270"/>
      <c r="O182" s="270"/>
      <c r="P182" s="271" t="s">
        <v>10</v>
      </c>
    </row>
    <row r="183" spans="1:16" ht="33" customHeight="1" x14ac:dyDescent="0.35">
      <c r="A183" s="267"/>
      <c r="B183" s="272" t="s">
        <v>11</v>
      </c>
      <c r="C183" s="267" t="s">
        <v>11</v>
      </c>
      <c r="D183" s="267" t="s">
        <v>11</v>
      </c>
      <c r="E183" s="267" t="s">
        <v>11</v>
      </c>
      <c r="F183" s="267" t="s">
        <v>11</v>
      </c>
      <c r="G183" s="273" t="s">
        <v>12</v>
      </c>
      <c r="H183" s="274" t="s">
        <v>13</v>
      </c>
      <c r="I183" s="275" t="s">
        <v>142</v>
      </c>
      <c r="J183" s="274" t="s">
        <v>15</v>
      </c>
      <c r="K183" s="274" t="s">
        <v>16</v>
      </c>
      <c r="L183" s="274" t="s">
        <v>17</v>
      </c>
      <c r="M183" s="274" t="s">
        <v>18</v>
      </c>
      <c r="N183" s="274" t="s">
        <v>19</v>
      </c>
      <c r="O183" s="274" t="s">
        <v>20</v>
      </c>
      <c r="P183" s="271"/>
    </row>
    <row r="184" spans="1:16" ht="92.25" customHeight="1" x14ac:dyDescent="0.35">
      <c r="A184" s="267"/>
      <c r="B184" s="272"/>
      <c r="C184" s="267"/>
      <c r="D184" s="267"/>
      <c r="E184" s="267"/>
      <c r="F184" s="267"/>
      <c r="G184" s="276" t="s">
        <v>11</v>
      </c>
      <c r="H184" s="276" t="s">
        <v>11</v>
      </c>
      <c r="I184" s="276" t="s">
        <v>11</v>
      </c>
      <c r="J184" s="276" t="s">
        <v>11</v>
      </c>
      <c r="K184" s="276" t="s">
        <v>11</v>
      </c>
      <c r="L184" s="276" t="s">
        <v>11</v>
      </c>
      <c r="M184" s="276" t="s">
        <v>11</v>
      </c>
      <c r="N184" s="276" t="s">
        <v>11</v>
      </c>
      <c r="O184" s="276" t="s">
        <v>11</v>
      </c>
      <c r="P184" s="271"/>
    </row>
    <row r="185" spans="1:16" ht="81" customHeight="1" x14ac:dyDescent="0.35">
      <c r="A185" s="13" t="s">
        <v>94</v>
      </c>
      <c r="B185" s="78" t="s">
        <v>95</v>
      </c>
      <c r="C185" s="79">
        <v>4.2</v>
      </c>
      <c r="D185" s="79">
        <v>7.8</v>
      </c>
      <c r="E185" s="79">
        <v>19.8</v>
      </c>
      <c r="F185" s="79">
        <v>323.5</v>
      </c>
      <c r="G185" s="79">
        <v>0</v>
      </c>
      <c r="H185" s="79">
        <v>0.11</v>
      </c>
      <c r="I185" s="79">
        <v>0.03</v>
      </c>
      <c r="J185" s="79">
        <v>20</v>
      </c>
      <c r="K185" s="79">
        <v>18.899999999999999</v>
      </c>
      <c r="L185" s="79">
        <v>108.7</v>
      </c>
      <c r="M185" s="79">
        <v>42.1</v>
      </c>
      <c r="N185" s="79">
        <v>1.1599999999999999</v>
      </c>
      <c r="O185" s="79">
        <v>76.5</v>
      </c>
      <c r="P185" s="78">
        <v>302</v>
      </c>
    </row>
    <row r="186" spans="1:16" ht="66" x14ac:dyDescent="0.35">
      <c r="A186" s="80" t="s">
        <v>69</v>
      </c>
      <c r="B186" s="158">
        <v>18</v>
      </c>
      <c r="C186" s="79">
        <v>1.35</v>
      </c>
      <c r="D186" s="79">
        <v>0.52</v>
      </c>
      <c r="E186" s="79">
        <v>9.25</v>
      </c>
      <c r="F186" s="79">
        <v>47.4</v>
      </c>
      <c r="G186" s="79">
        <v>0</v>
      </c>
      <c r="H186" s="79">
        <v>0.02</v>
      </c>
      <c r="I186" s="79">
        <v>0</v>
      </c>
      <c r="J186" s="79">
        <v>0</v>
      </c>
      <c r="K186" s="79">
        <v>5.94</v>
      </c>
      <c r="L186" s="79">
        <v>5.94</v>
      </c>
      <c r="M186" s="79">
        <v>10.44</v>
      </c>
      <c r="N186" s="79">
        <v>0.8</v>
      </c>
      <c r="O186" s="79">
        <v>0</v>
      </c>
      <c r="P186" s="78" t="s">
        <v>26</v>
      </c>
    </row>
    <row r="187" spans="1:16" ht="31.9" customHeight="1" x14ac:dyDescent="0.35">
      <c r="A187" s="80" t="s">
        <v>84</v>
      </c>
      <c r="B187" s="158" t="s">
        <v>116</v>
      </c>
      <c r="C187" s="79">
        <v>0.3</v>
      </c>
      <c r="D187" s="79">
        <v>0</v>
      </c>
      <c r="E187" s="79">
        <v>15.2</v>
      </c>
      <c r="F187" s="79">
        <v>60</v>
      </c>
      <c r="G187" s="79">
        <v>4.0599999999999996</v>
      </c>
      <c r="H187" s="79">
        <v>0</v>
      </c>
      <c r="I187" s="79">
        <v>0</v>
      </c>
      <c r="J187" s="79">
        <v>0</v>
      </c>
      <c r="K187" s="79">
        <v>15.16</v>
      </c>
      <c r="L187" s="79">
        <v>7.14</v>
      </c>
      <c r="M187" s="79">
        <v>5.6</v>
      </c>
      <c r="N187" s="79">
        <v>0.57999999999999996</v>
      </c>
      <c r="O187" s="79">
        <v>0</v>
      </c>
      <c r="P187" s="78">
        <v>686</v>
      </c>
    </row>
    <row r="188" spans="1:16" x14ac:dyDescent="0.35">
      <c r="A188" s="210" t="s">
        <v>27</v>
      </c>
      <c r="B188" s="158"/>
      <c r="C188" s="79">
        <f t="shared" ref="C188:O188" si="15">SUM(C185:C187)</f>
        <v>5.8500000000000005</v>
      </c>
      <c r="D188" s="79">
        <f t="shared" si="15"/>
        <v>8.32</v>
      </c>
      <c r="E188" s="79">
        <f t="shared" si="15"/>
        <v>44.25</v>
      </c>
      <c r="F188" s="79">
        <f t="shared" si="15"/>
        <v>430.9</v>
      </c>
      <c r="G188" s="79">
        <f t="shared" si="15"/>
        <v>4.0599999999999996</v>
      </c>
      <c r="H188" s="79">
        <f t="shared" si="15"/>
        <v>0.13</v>
      </c>
      <c r="I188" s="79">
        <f t="shared" si="15"/>
        <v>0.03</v>
      </c>
      <c r="J188" s="79">
        <f t="shared" si="15"/>
        <v>20</v>
      </c>
      <c r="K188" s="79">
        <f t="shared" si="15"/>
        <v>40</v>
      </c>
      <c r="L188" s="79">
        <f t="shared" si="15"/>
        <v>121.78</v>
      </c>
      <c r="M188" s="79">
        <f t="shared" si="15"/>
        <v>58.14</v>
      </c>
      <c r="N188" s="79">
        <f t="shared" si="15"/>
        <v>2.54</v>
      </c>
      <c r="O188" s="79">
        <f t="shared" si="15"/>
        <v>76.5</v>
      </c>
      <c r="P188" s="15"/>
    </row>
    <row r="189" spans="1:16" x14ac:dyDescent="0.35">
      <c r="A189" s="8"/>
      <c r="B189" s="151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94"/>
    </row>
    <row r="190" spans="1:16" x14ac:dyDescent="0.45">
      <c r="A190" s="6" t="s">
        <v>33</v>
      </c>
      <c r="B190" s="146"/>
      <c r="C190" s="3"/>
      <c r="D190" s="3"/>
      <c r="E190" s="3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192"/>
    </row>
    <row r="191" spans="1:16" ht="33" customHeight="1" x14ac:dyDescent="0.35">
      <c r="A191" s="267" t="s">
        <v>2</v>
      </c>
      <c r="B191" s="268" t="s">
        <v>3</v>
      </c>
      <c r="C191" s="269" t="s">
        <v>4</v>
      </c>
      <c r="D191" s="269" t="s">
        <v>5</v>
      </c>
      <c r="E191" s="269" t="s">
        <v>6</v>
      </c>
      <c r="F191" s="269" t="s">
        <v>7</v>
      </c>
      <c r="G191" s="270" t="s">
        <v>8</v>
      </c>
      <c r="H191" s="270"/>
      <c r="I191" s="270"/>
      <c r="J191" s="270"/>
      <c r="K191" s="270" t="s">
        <v>9</v>
      </c>
      <c r="L191" s="270"/>
      <c r="M191" s="270"/>
      <c r="N191" s="270"/>
      <c r="O191" s="270"/>
      <c r="P191" s="271" t="s">
        <v>10</v>
      </c>
    </row>
    <row r="192" spans="1:16" ht="33" customHeight="1" x14ac:dyDescent="0.35">
      <c r="A192" s="267"/>
      <c r="B192" s="272" t="s">
        <v>11</v>
      </c>
      <c r="C192" s="267" t="s">
        <v>11</v>
      </c>
      <c r="D192" s="267" t="s">
        <v>11</v>
      </c>
      <c r="E192" s="267" t="s">
        <v>11</v>
      </c>
      <c r="F192" s="267" t="s">
        <v>11</v>
      </c>
      <c r="G192" s="273" t="s">
        <v>12</v>
      </c>
      <c r="H192" s="274" t="s">
        <v>13</v>
      </c>
      <c r="I192" s="275" t="s">
        <v>142</v>
      </c>
      <c r="J192" s="274" t="s">
        <v>15</v>
      </c>
      <c r="K192" s="274" t="s">
        <v>16</v>
      </c>
      <c r="L192" s="274" t="s">
        <v>17</v>
      </c>
      <c r="M192" s="274" t="s">
        <v>18</v>
      </c>
      <c r="N192" s="274" t="s">
        <v>19</v>
      </c>
      <c r="O192" s="274" t="s">
        <v>20</v>
      </c>
      <c r="P192" s="271"/>
    </row>
    <row r="193" spans="1:16" ht="88.5" customHeight="1" x14ac:dyDescent="0.35">
      <c r="A193" s="267"/>
      <c r="B193" s="272"/>
      <c r="C193" s="267"/>
      <c r="D193" s="267"/>
      <c r="E193" s="267"/>
      <c r="F193" s="267"/>
      <c r="G193" s="276" t="s">
        <v>11</v>
      </c>
      <c r="H193" s="276" t="s">
        <v>11</v>
      </c>
      <c r="I193" s="276" t="s">
        <v>11</v>
      </c>
      <c r="J193" s="276" t="s">
        <v>11</v>
      </c>
      <c r="K193" s="276" t="s">
        <v>11</v>
      </c>
      <c r="L193" s="276" t="s">
        <v>11</v>
      </c>
      <c r="M193" s="276" t="s">
        <v>11</v>
      </c>
      <c r="N193" s="276" t="s">
        <v>11</v>
      </c>
      <c r="O193" s="276" t="s">
        <v>11</v>
      </c>
      <c r="P193" s="271"/>
    </row>
    <row r="194" spans="1:16" x14ac:dyDescent="0.35">
      <c r="A194" s="13" t="s">
        <v>70</v>
      </c>
      <c r="B194" s="158">
        <v>25</v>
      </c>
      <c r="C194" s="79">
        <v>0.35</v>
      </c>
      <c r="D194" s="79">
        <v>2.5299999999999998</v>
      </c>
      <c r="E194" s="79">
        <v>1.7</v>
      </c>
      <c r="F194" s="79">
        <v>31</v>
      </c>
      <c r="G194" s="79">
        <v>4.05</v>
      </c>
      <c r="H194" s="79">
        <v>8.0000000000000002E-3</v>
      </c>
      <c r="I194" s="79">
        <v>83.75</v>
      </c>
      <c r="J194" s="79">
        <v>30.38</v>
      </c>
      <c r="K194" s="79">
        <v>5.05</v>
      </c>
      <c r="L194" s="79">
        <v>8.93</v>
      </c>
      <c r="M194" s="79">
        <v>4.03</v>
      </c>
      <c r="N194" s="79">
        <v>0.18</v>
      </c>
      <c r="O194" s="79">
        <v>53.25</v>
      </c>
      <c r="P194" s="78">
        <v>71</v>
      </c>
    </row>
    <row r="195" spans="1:16" ht="66" x14ac:dyDescent="0.35">
      <c r="A195" s="13" t="s">
        <v>188</v>
      </c>
      <c r="B195" s="158" t="s">
        <v>182</v>
      </c>
      <c r="C195" s="79">
        <v>2.4</v>
      </c>
      <c r="D195" s="79">
        <v>3.6</v>
      </c>
      <c r="E195" s="79">
        <v>16.079999999999998</v>
      </c>
      <c r="F195" s="79">
        <v>135</v>
      </c>
      <c r="G195" s="79">
        <v>5.54</v>
      </c>
      <c r="H195" s="79">
        <v>0.06</v>
      </c>
      <c r="I195" s="79">
        <v>0</v>
      </c>
      <c r="J195" s="79">
        <v>107.2</v>
      </c>
      <c r="K195" s="79">
        <v>21</v>
      </c>
      <c r="L195" s="79">
        <v>51.4</v>
      </c>
      <c r="M195" s="79">
        <v>19.600000000000001</v>
      </c>
      <c r="N195" s="79">
        <v>0.71</v>
      </c>
      <c r="O195" s="79">
        <v>334.4</v>
      </c>
      <c r="P195" s="78">
        <v>132</v>
      </c>
    </row>
    <row r="196" spans="1:16" x14ac:dyDescent="0.35">
      <c r="A196" s="80" t="s">
        <v>160</v>
      </c>
      <c r="B196" s="158">
        <v>200</v>
      </c>
      <c r="C196" s="79">
        <v>15.58</v>
      </c>
      <c r="D196" s="79">
        <v>8.58</v>
      </c>
      <c r="E196" s="79">
        <v>18.899999999999999</v>
      </c>
      <c r="F196" s="79">
        <v>218.75</v>
      </c>
      <c r="G196" s="79">
        <v>8.3000000000000007</v>
      </c>
      <c r="H196" s="79">
        <v>0.11</v>
      </c>
      <c r="I196" s="79">
        <v>253.8</v>
      </c>
      <c r="J196" s="79">
        <v>30.8</v>
      </c>
      <c r="K196" s="79">
        <v>21.9</v>
      </c>
      <c r="L196" s="79">
        <v>201.3</v>
      </c>
      <c r="M196" s="79">
        <v>39.4</v>
      </c>
      <c r="N196" s="79">
        <v>2.98</v>
      </c>
      <c r="O196" s="79">
        <v>717.5</v>
      </c>
      <c r="P196" s="78">
        <v>436</v>
      </c>
    </row>
    <row r="197" spans="1:16" x14ac:dyDescent="0.35">
      <c r="A197" s="80" t="s">
        <v>82</v>
      </c>
      <c r="B197" s="158" t="s">
        <v>24</v>
      </c>
      <c r="C197" s="79">
        <v>0.2</v>
      </c>
      <c r="D197" s="79">
        <v>0</v>
      </c>
      <c r="E197" s="79">
        <v>15</v>
      </c>
      <c r="F197" s="79">
        <v>58</v>
      </c>
      <c r="G197" s="79">
        <v>1.1599999999999999</v>
      </c>
      <c r="H197" s="79">
        <v>0</v>
      </c>
      <c r="I197" s="79">
        <v>1.3</v>
      </c>
      <c r="J197" s="79">
        <v>0.38</v>
      </c>
      <c r="K197" s="79">
        <v>6.9</v>
      </c>
      <c r="L197" s="79">
        <v>8.5</v>
      </c>
      <c r="M197" s="79">
        <v>4.5999999999999996</v>
      </c>
      <c r="N197" s="79">
        <v>0.8</v>
      </c>
      <c r="O197" s="79">
        <v>30.2</v>
      </c>
      <c r="P197" s="78">
        <v>685</v>
      </c>
    </row>
    <row r="198" spans="1:16" ht="66" customHeight="1" x14ac:dyDescent="0.35">
      <c r="A198" s="80" t="s">
        <v>25</v>
      </c>
      <c r="B198" s="78">
        <v>32.5</v>
      </c>
      <c r="C198" s="79">
        <v>2.5024999999999999</v>
      </c>
      <c r="D198" s="79">
        <v>0.45500000000000002</v>
      </c>
      <c r="E198" s="79">
        <v>12.2525</v>
      </c>
      <c r="F198" s="79">
        <v>65</v>
      </c>
      <c r="G198" s="79">
        <v>0</v>
      </c>
      <c r="H198" s="79">
        <v>0.03</v>
      </c>
      <c r="I198" s="79">
        <v>0</v>
      </c>
      <c r="J198" s="79">
        <v>0</v>
      </c>
      <c r="K198" s="79">
        <v>11.62</v>
      </c>
      <c r="L198" s="79">
        <v>22.86</v>
      </c>
      <c r="M198" s="79">
        <v>20.420000000000002</v>
      </c>
      <c r="N198" s="79">
        <v>1.58</v>
      </c>
      <c r="O198" s="79">
        <v>0</v>
      </c>
      <c r="P198" s="78" t="s">
        <v>26</v>
      </c>
    </row>
    <row r="199" spans="1:16" ht="33" customHeight="1" x14ac:dyDescent="0.35">
      <c r="A199" s="210" t="s">
        <v>27</v>
      </c>
      <c r="B199" s="158"/>
      <c r="C199" s="79">
        <f>SUM(C194:C198)</f>
        <v>21.032499999999999</v>
      </c>
      <c r="D199" s="79">
        <f>SUM(D194:D198)</f>
        <v>15.165000000000001</v>
      </c>
      <c r="E199" s="79">
        <f>SUM(E194:E198)</f>
        <v>63.93249999999999</v>
      </c>
      <c r="F199" s="79">
        <f>SUM(F194:F198)</f>
        <v>507.75</v>
      </c>
      <c r="G199" s="79">
        <f>SUM(G194:G198)</f>
        <v>19.05</v>
      </c>
      <c r="H199" s="79">
        <f>SUM(H194:H198)</f>
        <v>0.20799999999999999</v>
      </c>
      <c r="I199" s="79">
        <f>SUM(I194:I198)</f>
        <v>338.85</v>
      </c>
      <c r="J199" s="79">
        <f>SUM(J194:J198)</f>
        <v>168.76000000000002</v>
      </c>
      <c r="K199" s="79">
        <f>SUM(K194:K198)</f>
        <v>66.47</v>
      </c>
      <c r="L199" s="79">
        <f>SUM(L194:L198)</f>
        <v>292.99</v>
      </c>
      <c r="M199" s="79">
        <f>SUM(M194:M198)</f>
        <v>88.05</v>
      </c>
      <c r="N199" s="79">
        <f>SUM(N194:N198)</f>
        <v>6.25</v>
      </c>
      <c r="O199" s="79">
        <f>SUM(O194:O198)</f>
        <v>1135.3500000000001</v>
      </c>
      <c r="P199" s="15"/>
    </row>
    <row r="200" spans="1:16" x14ac:dyDescent="0.35">
      <c r="A200" s="210" t="s">
        <v>93</v>
      </c>
      <c r="B200" s="158"/>
      <c r="C200" s="79">
        <f>C199+C188</f>
        <v>26.8825</v>
      </c>
      <c r="D200" s="79">
        <f>D199+D188</f>
        <v>23.484999999999999</v>
      </c>
      <c r="E200" s="79">
        <f>E199+E188</f>
        <v>108.18249999999999</v>
      </c>
      <c r="F200" s="79">
        <f>F199+F188</f>
        <v>938.65</v>
      </c>
      <c r="G200" s="79">
        <f>G199+G188</f>
        <v>23.11</v>
      </c>
      <c r="H200" s="79">
        <f>H199+H188</f>
        <v>0.33799999999999997</v>
      </c>
      <c r="I200" s="79">
        <f>I199+I188</f>
        <v>338.88</v>
      </c>
      <c r="J200" s="79">
        <f>J199+J188</f>
        <v>188.76000000000002</v>
      </c>
      <c r="K200" s="79">
        <f>K199+K188</f>
        <v>106.47</v>
      </c>
      <c r="L200" s="79">
        <f>L199+L188</f>
        <v>414.77</v>
      </c>
      <c r="M200" s="79">
        <f>M199+M188</f>
        <v>146.19</v>
      </c>
      <c r="N200" s="79">
        <f>N199+N188</f>
        <v>8.7899999999999991</v>
      </c>
      <c r="O200" s="79">
        <f>O199+O188</f>
        <v>1211.8500000000001</v>
      </c>
      <c r="P200" s="15"/>
    </row>
    <row r="201" spans="1:16" x14ac:dyDescent="0.45">
      <c r="A201" s="6" t="s">
        <v>48</v>
      </c>
      <c r="B201" s="146"/>
      <c r="C201" s="3"/>
      <c r="D201" s="3"/>
      <c r="E201" s="3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193"/>
    </row>
    <row r="202" spans="1:16" x14ac:dyDescent="0.45">
      <c r="A202" s="6" t="s">
        <v>67</v>
      </c>
      <c r="B202" s="162"/>
      <c r="C202" s="3"/>
      <c r="D202" s="3"/>
      <c r="E202" s="3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193"/>
    </row>
    <row r="203" spans="1:16" ht="60" customHeight="1" x14ac:dyDescent="0.35">
      <c r="A203" s="267" t="s">
        <v>2</v>
      </c>
      <c r="B203" s="268" t="s">
        <v>3</v>
      </c>
      <c r="C203" s="269" t="s">
        <v>4</v>
      </c>
      <c r="D203" s="269" t="s">
        <v>5</v>
      </c>
      <c r="E203" s="269" t="s">
        <v>6</v>
      </c>
      <c r="F203" s="269" t="s">
        <v>7</v>
      </c>
      <c r="G203" s="270" t="s">
        <v>8</v>
      </c>
      <c r="H203" s="270"/>
      <c r="I203" s="270"/>
      <c r="J203" s="270"/>
      <c r="K203" s="270" t="s">
        <v>9</v>
      </c>
      <c r="L203" s="270"/>
      <c r="M203" s="270"/>
      <c r="N203" s="270"/>
      <c r="O203" s="270"/>
      <c r="P203" s="271" t="s">
        <v>10</v>
      </c>
    </row>
    <row r="204" spans="1:16" ht="33" customHeight="1" x14ac:dyDescent="0.35">
      <c r="A204" s="267"/>
      <c r="B204" s="272" t="s">
        <v>11</v>
      </c>
      <c r="C204" s="267" t="s">
        <v>11</v>
      </c>
      <c r="D204" s="267" t="s">
        <v>11</v>
      </c>
      <c r="E204" s="267" t="s">
        <v>11</v>
      </c>
      <c r="F204" s="267" t="s">
        <v>11</v>
      </c>
      <c r="G204" s="273" t="s">
        <v>12</v>
      </c>
      <c r="H204" s="274" t="s">
        <v>13</v>
      </c>
      <c r="I204" s="275" t="s">
        <v>142</v>
      </c>
      <c r="J204" s="274" t="s">
        <v>15</v>
      </c>
      <c r="K204" s="274" t="s">
        <v>16</v>
      </c>
      <c r="L204" s="274" t="s">
        <v>17</v>
      </c>
      <c r="M204" s="274" t="s">
        <v>18</v>
      </c>
      <c r="N204" s="274" t="s">
        <v>19</v>
      </c>
      <c r="O204" s="274" t="s">
        <v>20</v>
      </c>
      <c r="P204" s="271"/>
    </row>
    <row r="205" spans="1:16" ht="89.25" customHeight="1" x14ac:dyDescent="0.35">
      <c r="A205" s="267"/>
      <c r="B205" s="272"/>
      <c r="C205" s="267"/>
      <c r="D205" s="267"/>
      <c r="E205" s="267"/>
      <c r="F205" s="267"/>
      <c r="G205" s="276" t="s">
        <v>11</v>
      </c>
      <c r="H205" s="276" t="s">
        <v>11</v>
      </c>
      <c r="I205" s="276" t="s">
        <v>11</v>
      </c>
      <c r="J205" s="276" t="s">
        <v>11</v>
      </c>
      <c r="K205" s="276" t="s">
        <v>11</v>
      </c>
      <c r="L205" s="276" t="s">
        <v>11</v>
      </c>
      <c r="M205" s="276" t="s">
        <v>11</v>
      </c>
      <c r="N205" s="276" t="s">
        <v>11</v>
      </c>
      <c r="O205" s="276" t="s">
        <v>11</v>
      </c>
      <c r="P205" s="271"/>
    </row>
    <row r="206" spans="1:16" ht="66" x14ac:dyDescent="0.35">
      <c r="A206" s="80" t="s">
        <v>179</v>
      </c>
      <c r="B206" s="82" t="s">
        <v>95</v>
      </c>
      <c r="C206" s="79">
        <v>3.72</v>
      </c>
      <c r="D206" s="79">
        <v>6.36</v>
      </c>
      <c r="E206" s="79">
        <v>23.56</v>
      </c>
      <c r="F206" s="79">
        <v>172.05</v>
      </c>
      <c r="G206" s="79">
        <v>0</v>
      </c>
      <c r="H206" s="79">
        <v>0.03</v>
      </c>
      <c r="I206" s="79">
        <v>0.02</v>
      </c>
      <c r="J206" s="79">
        <v>20</v>
      </c>
      <c r="K206" s="79">
        <v>8.4</v>
      </c>
      <c r="L206" s="79">
        <v>29.4</v>
      </c>
      <c r="M206" s="79">
        <v>5.9</v>
      </c>
      <c r="N206" s="79">
        <v>0.34</v>
      </c>
      <c r="O206" s="79">
        <v>43.9</v>
      </c>
      <c r="P206" s="78">
        <v>302</v>
      </c>
    </row>
    <row r="207" spans="1:16" ht="66" x14ac:dyDescent="0.35">
      <c r="A207" s="80" t="s">
        <v>69</v>
      </c>
      <c r="B207" s="158">
        <v>18</v>
      </c>
      <c r="C207" s="79">
        <v>1.35</v>
      </c>
      <c r="D207" s="79">
        <v>0.52</v>
      </c>
      <c r="E207" s="79">
        <v>9.25</v>
      </c>
      <c r="F207" s="79">
        <v>47.4</v>
      </c>
      <c r="G207" s="79">
        <v>0</v>
      </c>
      <c r="H207" s="79">
        <v>0.02</v>
      </c>
      <c r="I207" s="79">
        <v>0</v>
      </c>
      <c r="J207" s="79">
        <v>0</v>
      </c>
      <c r="K207" s="79">
        <v>5.94</v>
      </c>
      <c r="L207" s="79">
        <v>5.94</v>
      </c>
      <c r="M207" s="79">
        <v>10.44</v>
      </c>
      <c r="N207" s="79">
        <v>0.8</v>
      </c>
      <c r="O207" s="79">
        <v>0</v>
      </c>
      <c r="P207" s="78" t="s">
        <v>26</v>
      </c>
    </row>
    <row r="208" spans="1:16" ht="33" customHeight="1" x14ac:dyDescent="0.35">
      <c r="A208" s="80" t="s">
        <v>84</v>
      </c>
      <c r="B208" s="158" t="s">
        <v>116</v>
      </c>
      <c r="C208" s="79">
        <v>0.3</v>
      </c>
      <c r="D208" s="79">
        <v>0</v>
      </c>
      <c r="E208" s="79">
        <v>15.2</v>
      </c>
      <c r="F208" s="79">
        <v>60</v>
      </c>
      <c r="G208" s="79">
        <v>4.0599999999999996</v>
      </c>
      <c r="H208" s="79">
        <v>0</v>
      </c>
      <c r="I208" s="79">
        <v>0</v>
      </c>
      <c r="J208" s="79">
        <v>0</v>
      </c>
      <c r="K208" s="79">
        <v>15.16</v>
      </c>
      <c r="L208" s="79">
        <v>7.14</v>
      </c>
      <c r="M208" s="79">
        <v>5.6</v>
      </c>
      <c r="N208" s="79">
        <v>0.57999999999999996</v>
      </c>
      <c r="O208" s="79">
        <v>0</v>
      </c>
      <c r="P208" s="78">
        <v>686</v>
      </c>
    </row>
    <row r="209" spans="1:16" x14ac:dyDescent="0.35">
      <c r="A209" s="210" t="s">
        <v>27</v>
      </c>
      <c r="B209" s="158"/>
      <c r="C209" s="79">
        <f t="shared" ref="C209:O209" si="16">SUM(C206:C208)</f>
        <v>5.37</v>
      </c>
      <c r="D209" s="79">
        <f t="shared" si="16"/>
        <v>6.8800000000000008</v>
      </c>
      <c r="E209" s="79">
        <f t="shared" si="16"/>
        <v>48.010000000000005</v>
      </c>
      <c r="F209" s="79">
        <f t="shared" si="16"/>
        <v>279.45000000000005</v>
      </c>
      <c r="G209" s="79">
        <f t="shared" si="16"/>
        <v>4.0599999999999996</v>
      </c>
      <c r="H209" s="79">
        <f t="shared" si="16"/>
        <v>0.05</v>
      </c>
      <c r="I209" s="79">
        <f t="shared" si="16"/>
        <v>0.02</v>
      </c>
      <c r="J209" s="79">
        <f t="shared" si="16"/>
        <v>20</v>
      </c>
      <c r="K209" s="79">
        <f t="shared" si="16"/>
        <v>29.5</v>
      </c>
      <c r="L209" s="79">
        <f t="shared" si="16"/>
        <v>42.48</v>
      </c>
      <c r="M209" s="79">
        <f t="shared" si="16"/>
        <v>21.939999999999998</v>
      </c>
      <c r="N209" s="79">
        <f t="shared" si="16"/>
        <v>1.7200000000000002</v>
      </c>
      <c r="O209" s="79">
        <f t="shared" si="16"/>
        <v>43.9</v>
      </c>
      <c r="P209" s="15"/>
    </row>
    <row r="210" spans="1:16" x14ac:dyDescent="0.35">
      <c r="A210" s="8"/>
      <c r="B210" s="151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94"/>
    </row>
    <row r="211" spans="1:16" x14ac:dyDescent="0.45">
      <c r="A211" s="6" t="s">
        <v>33</v>
      </c>
      <c r="B211" s="146"/>
      <c r="C211" s="3"/>
      <c r="D211" s="3"/>
      <c r="E211" s="3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197"/>
    </row>
    <row r="212" spans="1:16" ht="33" customHeight="1" x14ac:dyDescent="0.35">
      <c r="A212" s="267" t="s">
        <v>2</v>
      </c>
      <c r="B212" s="268" t="s">
        <v>3</v>
      </c>
      <c r="C212" s="269" t="s">
        <v>4</v>
      </c>
      <c r="D212" s="269" t="s">
        <v>5</v>
      </c>
      <c r="E212" s="269" t="s">
        <v>6</v>
      </c>
      <c r="F212" s="269" t="s">
        <v>7</v>
      </c>
      <c r="G212" s="270" t="s">
        <v>8</v>
      </c>
      <c r="H212" s="270"/>
      <c r="I212" s="270"/>
      <c r="J212" s="270"/>
      <c r="K212" s="270" t="s">
        <v>9</v>
      </c>
      <c r="L212" s="270"/>
      <c r="M212" s="270"/>
      <c r="N212" s="270"/>
      <c r="O212" s="270"/>
      <c r="P212" s="271" t="s">
        <v>10</v>
      </c>
    </row>
    <row r="213" spans="1:16" ht="33" customHeight="1" x14ac:dyDescent="0.35">
      <c r="A213" s="267"/>
      <c r="B213" s="272" t="s">
        <v>11</v>
      </c>
      <c r="C213" s="267" t="s">
        <v>11</v>
      </c>
      <c r="D213" s="267" t="s">
        <v>11</v>
      </c>
      <c r="E213" s="267" t="s">
        <v>11</v>
      </c>
      <c r="F213" s="267" t="s">
        <v>11</v>
      </c>
      <c r="G213" s="273" t="s">
        <v>12</v>
      </c>
      <c r="H213" s="274" t="s">
        <v>13</v>
      </c>
      <c r="I213" s="275" t="s">
        <v>142</v>
      </c>
      <c r="J213" s="274" t="s">
        <v>15</v>
      </c>
      <c r="K213" s="274" t="s">
        <v>16</v>
      </c>
      <c r="L213" s="274" t="s">
        <v>17</v>
      </c>
      <c r="M213" s="274" t="s">
        <v>18</v>
      </c>
      <c r="N213" s="274" t="s">
        <v>19</v>
      </c>
      <c r="O213" s="274" t="s">
        <v>20</v>
      </c>
      <c r="P213" s="271"/>
    </row>
    <row r="214" spans="1:16" ht="75" customHeight="1" x14ac:dyDescent="0.35">
      <c r="A214" s="267"/>
      <c r="B214" s="272"/>
      <c r="C214" s="267"/>
      <c r="D214" s="267"/>
      <c r="E214" s="267"/>
      <c r="F214" s="267"/>
      <c r="G214" s="276" t="s">
        <v>11</v>
      </c>
      <c r="H214" s="276" t="s">
        <v>11</v>
      </c>
      <c r="I214" s="276" t="s">
        <v>11</v>
      </c>
      <c r="J214" s="276" t="s">
        <v>11</v>
      </c>
      <c r="K214" s="276" t="s">
        <v>11</v>
      </c>
      <c r="L214" s="276" t="s">
        <v>11</v>
      </c>
      <c r="M214" s="276" t="s">
        <v>11</v>
      </c>
      <c r="N214" s="276" t="s">
        <v>11</v>
      </c>
      <c r="O214" s="276" t="s">
        <v>11</v>
      </c>
      <c r="P214" s="271"/>
    </row>
    <row r="215" spans="1:16" x14ac:dyDescent="0.35">
      <c r="A215" s="13" t="s">
        <v>131</v>
      </c>
      <c r="B215" s="78">
        <v>25</v>
      </c>
      <c r="C215" s="79">
        <v>0.35</v>
      </c>
      <c r="D215" s="79">
        <v>1.3</v>
      </c>
      <c r="E215" s="79">
        <v>2.2999999999999998</v>
      </c>
      <c r="F215" s="79">
        <v>22</v>
      </c>
      <c r="G215" s="85">
        <v>7.22</v>
      </c>
      <c r="H215" s="14">
        <v>6.0000000000000001E-3</v>
      </c>
      <c r="I215" s="14">
        <v>0</v>
      </c>
      <c r="J215" s="14">
        <v>37.97</v>
      </c>
      <c r="K215" s="14">
        <v>8.44</v>
      </c>
      <c r="L215" s="14">
        <v>5.94</v>
      </c>
      <c r="M215" s="14">
        <v>3.13</v>
      </c>
      <c r="N215" s="14">
        <v>0.13</v>
      </c>
      <c r="O215" s="14">
        <v>50.94</v>
      </c>
      <c r="P215" s="78">
        <v>43</v>
      </c>
    </row>
    <row r="216" spans="1:16" s="12" customFormat="1" ht="60.75" customHeight="1" x14ac:dyDescent="0.4">
      <c r="A216" s="13" t="s">
        <v>192</v>
      </c>
      <c r="B216" s="78" t="s">
        <v>182</v>
      </c>
      <c r="C216" s="79">
        <v>1.6</v>
      </c>
      <c r="D216" s="79">
        <v>3.44</v>
      </c>
      <c r="E216" s="79">
        <v>8</v>
      </c>
      <c r="F216" s="79">
        <f>70.4/200*250</f>
        <v>88.000000000000014</v>
      </c>
      <c r="G216" s="85">
        <v>14.77</v>
      </c>
      <c r="H216" s="14">
        <v>0.05</v>
      </c>
      <c r="I216" s="14">
        <v>94.8</v>
      </c>
      <c r="J216" s="14">
        <v>0</v>
      </c>
      <c r="K216" s="14">
        <v>34.659999999999997</v>
      </c>
      <c r="L216" s="14">
        <v>38.1</v>
      </c>
      <c r="M216" s="14">
        <v>17.8</v>
      </c>
      <c r="N216" s="14">
        <v>0.64</v>
      </c>
      <c r="O216" s="14">
        <v>242.4</v>
      </c>
      <c r="P216" s="78">
        <v>124</v>
      </c>
    </row>
    <row r="217" spans="1:16" ht="35.25" x14ac:dyDescent="0.35">
      <c r="A217" s="280" t="s">
        <v>152</v>
      </c>
      <c r="B217" s="281">
        <v>200</v>
      </c>
      <c r="C217" s="282">
        <v>14.18</v>
      </c>
      <c r="D217" s="282">
        <v>13.83</v>
      </c>
      <c r="E217" s="282">
        <v>31.68</v>
      </c>
      <c r="F217" s="282">
        <v>313.25</v>
      </c>
      <c r="G217" s="283">
        <v>0.84</v>
      </c>
      <c r="H217" s="284">
        <v>0.05</v>
      </c>
      <c r="I217" s="284">
        <v>121.6</v>
      </c>
      <c r="J217" s="284">
        <v>40</v>
      </c>
      <c r="K217" s="284">
        <v>37.58</v>
      </c>
      <c r="L217" s="284">
        <v>166.08</v>
      </c>
      <c r="M217" s="284">
        <v>49.48</v>
      </c>
      <c r="N217" s="284">
        <v>1.83</v>
      </c>
      <c r="O217" s="284">
        <v>36.799999999999997</v>
      </c>
      <c r="P217" s="281">
        <v>492</v>
      </c>
    </row>
    <row r="218" spans="1:16" ht="35.25" x14ac:dyDescent="0.35">
      <c r="A218" s="280" t="s">
        <v>82</v>
      </c>
      <c r="B218" s="281" t="s">
        <v>24</v>
      </c>
      <c r="C218" s="282">
        <v>0.2</v>
      </c>
      <c r="D218" s="282">
        <v>0</v>
      </c>
      <c r="E218" s="282">
        <v>15</v>
      </c>
      <c r="F218" s="282">
        <v>58</v>
      </c>
      <c r="G218" s="283">
        <v>1.1599999999999999</v>
      </c>
      <c r="H218" s="284">
        <v>0</v>
      </c>
      <c r="I218" s="284">
        <v>1.3</v>
      </c>
      <c r="J218" s="284">
        <v>0.38</v>
      </c>
      <c r="K218" s="284">
        <v>6.9</v>
      </c>
      <c r="L218" s="284">
        <v>8.5</v>
      </c>
      <c r="M218" s="284">
        <v>4.5999999999999996</v>
      </c>
      <c r="N218" s="284">
        <v>0.8</v>
      </c>
      <c r="O218" s="284">
        <v>30.2</v>
      </c>
      <c r="P218" s="281">
        <v>685</v>
      </c>
    </row>
    <row r="219" spans="1:16" ht="35.25" x14ac:dyDescent="0.35">
      <c r="A219" s="291" t="s">
        <v>25</v>
      </c>
      <c r="B219" s="281">
        <v>32.5</v>
      </c>
      <c r="C219" s="282">
        <v>2.63</v>
      </c>
      <c r="D219" s="282">
        <v>1.07</v>
      </c>
      <c r="E219" s="282">
        <v>13.72</v>
      </c>
      <c r="F219" s="282">
        <v>72.150000000000006</v>
      </c>
      <c r="G219" s="283">
        <v>0.13</v>
      </c>
      <c r="H219" s="284">
        <v>0.13</v>
      </c>
      <c r="I219" s="284">
        <v>195.8</v>
      </c>
      <c r="J219" s="284">
        <v>0</v>
      </c>
      <c r="K219" s="284">
        <v>23.7</v>
      </c>
      <c r="L219" s="284">
        <v>40.630000000000003</v>
      </c>
      <c r="M219" s="284">
        <v>13</v>
      </c>
      <c r="N219" s="284">
        <v>0.91</v>
      </c>
      <c r="O219" s="284">
        <v>53.9</v>
      </c>
      <c r="P219" s="281" t="s">
        <v>26</v>
      </c>
    </row>
    <row r="220" spans="1:16" x14ac:dyDescent="0.35">
      <c r="A220" s="210" t="s">
        <v>27</v>
      </c>
      <c r="B220" s="158"/>
      <c r="C220" s="79">
        <f>SUM(C215:C219)</f>
        <v>18.959999999999997</v>
      </c>
      <c r="D220" s="79">
        <f>SUM(D215:D219)</f>
        <v>19.64</v>
      </c>
      <c r="E220" s="79">
        <f>SUM(E215:E219)</f>
        <v>70.7</v>
      </c>
      <c r="F220" s="79">
        <f>SUM(F215:F219)</f>
        <v>553.4</v>
      </c>
      <c r="G220" s="79">
        <f>SUM(G215:G219)</f>
        <v>24.119999999999997</v>
      </c>
      <c r="H220" s="79">
        <f>SUM(H215:H219)</f>
        <v>0.23600000000000002</v>
      </c>
      <c r="I220" s="79">
        <f>SUM(I215:I219)</f>
        <v>413.5</v>
      </c>
      <c r="J220" s="79">
        <f>SUM(J215:J219)</f>
        <v>78.349999999999994</v>
      </c>
      <c r="K220" s="79">
        <f>SUM(K215:K219)</f>
        <v>111.28</v>
      </c>
      <c r="L220" s="79">
        <f>SUM(L215:L219)</f>
        <v>259.25</v>
      </c>
      <c r="M220" s="79">
        <f>SUM(M215:M219)</f>
        <v>88.009999999999991</v>
      </c>
      <c r="N220" s="79">
        <f>SUM(N215:N219)</f>
        <v>4.3100000000000005</v>
      </c>
      <c r="O220" s="79">
        <f>SUM(O215:O219)</f>
        <v>414.24</v>
      </c>
      <c r="P220" s="15"/>
    </row>
    <row r="221" spans="1:16" x14ac:dyDescent="0.35">
      <c r="A221" s="210" t="s">
        <v>93</v>
      </c>
      <c r="B221" s="158"/>
      <c r="C221" s="79">
        <f>C220+C209</f>
        <v>24.33</v>
      </c>
      <c r="D221" s="79">
        <f>D220+D209</f>
        <v>26.520000000000003</v>
      </c>
      <c r="E221" s="79">
        <f>E220+E209</f>
        <v>118.71000000000001</v>
      </c>
      <c r="F221" s="79">
        <f>F220+F209</f>
        <v>832.85</v>
      </c>
      <c r="G221" s="79">
        <f>G220+G209</f>
        <v>28.179999999999996</v>
      </c>
      <c r="H221" s="79">
        <f>H220+H209</f>
        <v>0.28600000000000003</v>
      </c>
      <c r="I221" s="79">
        <f>I220+I209</f>
        <v>413.52</v>
      </c>
      <c r="J221" s="79">
        <f>J220+J209</f>
        <v>98.35</v>
      </c>
      <c r="K221" s="79">
        <f>K220+K209</f>
        <v>140.78</v>
      </c>
      <c r="L221" s="79">
        <f>L220+L209</f>
        <v>301.73</v>
      </c>
      <c r="M221" s="79">
        <f>M220+M209</f>
        <v>109.94999999999999</v>
      </c>
      <c r="N221" s="79">
        <f>N220+N209</f>
        <v>6.0300000000000011</v>
      </c>
      <c r="O221" s="79">
        <f>O220+O209</f>
        <v>458.14</v>
      </c>
      <c r="P221" s="15"/>
    </row>
    <row r="222" spans="1:16" x14ac:dyDescent="0.45">
      <c r="A222" s="6" t="s">
        <v>49</v>
      </c>
      <c r="B222" s="146"/>
      <c r="C222" s="3"/>
      <c r="D222" s="3"/>
      <c r="E222" s="3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193"/>
    </row>
    <row r="223" spans="1:16" x14ac:dyDescent="0.45">
      <c r="A223" s="6" t="s">
        <v>67</v>
      </c>
      <c r="B223" s="146"/>
      <c r="C223" s="3"/>
      <c r="D223" s="3"/>
      <c r="E223" s="3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193"/>
    </row>
    <row r="224" spans="1:16" ht="33" customHeight="1" x14ac:dyDescent="0.35">
      <c r="A224" s="267" t="s">
        <v>2</v>
      </c>
      <c r="B224" s="268" t="s">
        <v>3</v>
      </c>
      <c r="C224" s="269" t="s">
        <v>4</v>
      </c>
      <c r="D224" s="269" t="s">
        <v>5</v>
      </c>
      <c r="E224" s="269" t="s">
        <v>6</v>
      </c>
      <c r="F224" s="269" t="s">
        <v>7</v>
      </c>
      <c r="G224" s="270" t="s">
        <v>8</v>
      </c>
      <c r="H224" s="270"/>
      <c r="I224" s="270"/>
      <c r="J224" s="270"/>
      <c r="K224" s="270" t="s">
        <v>9</v>
      </c>
      <c r="L224" s="270"/>
      <c r="M224" s="270"/>
      <c r="N224" s="270"/>
      <c r="O224" s="270"/>
      <c r="P224" s="271" t="s">
        <v>10</v>
      </c>
    </row>
    <row r="225" spans="1:16" ht="33" customHeight="1" x14ac:dyDescent="0.35">
      <c r="A225" s="267"/>
      <c r="B225" s="272" t="s">
        <v>11</v>
      </c>
      <c r="C225" s="267" t="s">
        <v>11</v>
      </c>
      <c r="D225" s="267" t="s">
        <v>11</v>
      </c>
      <c r="E225" s="267" t="s">
        <v>11</v>
      </c>
      <c r="F225" s="267" t="s">
        <v>11</v>
      </c>
      <c r="G225" s="273" t="s">
        <v>12</v>
      </c>
      <c r="H225" s="274" t="s">
        <v>13</v>
      </c>
      <c r="I225" s="275" t="s">
        <v>142</v>
      </c>
      <c r="J225" s="274" t="s">
        <v>15</v>
      </c>
      <c r="K225" s="274" t="s">
        <v>16</v>
      </c>
      <c r="L225" s="274" t="s">
        <v>17</v>
      </c>
      <c r="M225" s="274" t="s">
        <v>18</v>
      </c>
      <c r="N225" s="274" t="s">
        <v>19</v>
      </c>
      <c r="O225" s="274" t="s">
        <v>20</v>
      </c>
      <c r="P225" s="271"/>
    </row>
    <row r="226" spans="1:16" ht="77.25" customHeight="1" x14ac:dyDescent="0.35">
      <c r="A226" s="267"/>
      <c r="B226" s="272"/>
      <c r="C226" s="267"/>
      <c r="D226" s="267"/>
      <c r="E226" s="267"/>
      <c r="F226" s="267"/>
      <c r="G226" s="276" t="s">
        <v>11</v>
      </c>
      <c r="H226" s="276" t="s">
        <v>11</v>
      </c>
      <c r="I226" s="276" t="s">
        <v>11</v>
      </c>
      <c r="J226" s="276" t="s">
        <v>11</v>
      </c>
      <c r="K226" s="276" t="s">
        <v>11</v>
      </c>
      <c r="L226" s="276" t="s">
        <v>11</v>
      </c>
      <c r="M226" s="276" t="s">
        <v>11</v>
      </c>
      <c r="N226" s="276" t="s">
        <v>11</v>
      </c>
      <c r="O226" s="276" t="s">
        <v>11</v>
      </c>
      <c r="P226" s="271"/>
    </row>
    <row r="227" spans="1:16" ht="66" x14ac:dyDescent="0.35">
      <c r="A227" s="13" t="s">
        <v>171</v>
      </c>
      <c r="B227" s="78" t="s">
        <v>95</v>
      </c>
      <c r="C227" s="79">
        <v>3.72</v>
      </c>
      <c r="D227" s="79">
        <v>6.36</v>
      </c>
      <c r="E227" s="79">
        <v>23.56</v>
      </c>
      <c r="F227" s="79">
        <v>186</v>
      </c>
      <c r="G227" s="79">
        <v>0</v>
      </c>
      <c r="H227" s="79">
        <v>0.03</v>
      </c>
      <c r="I227" s="79">
        <v>0.02</v>
      </c>
      <c r="J227" s="79">
        <v>20</v>
      </c>
      <c r="K227" s="79">
        <v>8.4</v>
      </c>
      <c r="L227" s="79">
        <v>29.4</v>
      </c>
      <c r="M227" s="79">
        <v>5.9</v>
      </c>
      <c r="N227" s="79">
        <v>0.34</v>
      </c>
      <c r="O227" s="79">
        <v>43.9</v>
      </c>
      <c r="P227" s="78">
        <v>302</v>
      </c>
    </row>
    <row r="228" spans="1:16" ht="66" x14ac:dyDescent="0.35">
      <c r="A228" s="80" t="s">
        <v>181</v>
      </c>
      <c r="B228" s="158">
        <v>18</v>
      </c>
      <c r="C228" s="79">
        <v>1.35</v>
      </c>
      <c r="D228" s="79">
        <v>0.52</v>
      </c>
      <c r="E228" s="79">
        <v>9.25</v>
      </c>
      <c r="F228" s="79">
        <v>47.4</v>
      </c>
      <c r="G228" s="79">
        <v>0</v>
      </c>
      <c r="H228" s="79">
        <v>0.02</v>
      </c>
      <c r="I228" s="79">
        <v>0</v>
      </c>
      <c r="J228" s="79">
        <v>0</v>
      </c>
      <c r="K228" s="79">
        <v>5.94</v>
      </c>
      <c r="L228" s="79">
        <v>5.94</v>
      </c>
      <c r="M228" s="79">
        <v>10.44</v>
      </c>
      <c r="N228" s="79">
        <v>0.8</v>
      </c>
      <c r="O228" s="79">
        <v>0</v>
      </c>
      <c r="P228" s="78" t="s">
        <v>26</v>
      </c>
    </row>
    <row r="229" spans="1:16" x14ac:dyDescent="0.35">
      <c r="A229" s="80" t="s">
        <v>23</v>
      </c>
      <c r="B229" s="158">
        <v>200</v>
      </c>
      <c r="C229" s="79">
        <v>0.2</v>
      </c>
      <c r="D229" s="79">
        <v>0</v>
      </c>
      <c r="E229" s="79">
        <v>15</v>
      </c>
      <c r="F229" s="79">
        <v>58</v>
      </c>
      <c r="G229" s="79">
        <v>0.02</v>
      </c>
      <c r="H229" s="79">
        <v>0</v>
      </c>
      <c r="I229" s="79">
        <v>0</v>
      </c>
      <c r="J229" s="79">
        <v>0</v>
      </c>
      <c r="K229" s="79">
        <v>1.29</v>
      </c>
      <c r="L229" s="79">
        <v>1.6</v>
      </c>
      <c r="M229" s="79">
        <v>0.88</v>
      </c>
      <c r="N229" s="79">
        <v>0.21</v>
      </c>
      <c r="O229" s="79">
        <v>8.7100000000000009</v>
      </c>
      <c r="P229" s="78">
        <v>685</v>
      </c>
    </row>
    <row r="230" spans="1:16" x14ac:dyDescent="0.35">
      <c r="A230" s="210" t="s">
        <v>27</v>
      </c>
      <c r="B230" s="158"/>
      <c r="C230" s="79">
        <f t="shared" ref="C230:O230" si="17">SUM(C227:C229)</f>
        <v>5.2700000000000005</v>
      </c>
      <c r="D230" s="79">
        <f t="shared" si="17"/>
        <v>6.8800000000000008</v>
      </c>
      <c r="E230" s="79">
        <f t="shared" si="17"/>
        <v>47.81</v>
      </c>
      <c r="F230" s="79">
        <f t="shared" si="17"/>
        <v>291.39999999999998</v>
      </c>
      <c r="G230" s="79">
        <f t="shared" si="17"/>
        <v>0.02</v>
      </c>
      <c r="H230" s="79">
        <f t="shared" si="17"/>
        <v>0.05</v>
      </c>
      <c r="I230" s="79">
        <f t="shared" si="17"/>
        <v>0.02</v>
      </c>
      <c r="J230" s="79">
        <f t="shared" si="17"/>
        <v>20</v>
      </c>
      <c r="K230" s="79">
        <f t="shared" si="17"/>
        <v>15.629999999999999</v>
      </c>
      <c r="L230" s="79">
        <f t="shared" si="17"/>
        <v>36.94</v>
      </c>
      <c r="M230" s="79">
        <f t="shared" si="17"/>
        <v>17.22</v>
      </c>
      <c r="N230" s="79">
        <f t="shared" si="17"/>
        <v>1.35</v>
      </c>
      <c r="O230" s="79">
        <f t="shared" si="17"/>
        <v>52.61</v>
      </c>
      <c r="P230" s="15"/>
    </row>
    <row r="231" spans="1:16" x14ac:dyDescent="0.35">
      <c r="A231" s="8"/>
      <c r="B231" s="151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94"/>
    </row>
    <row r="232" spans="1:16" x14ac:dyDescent="0.45">
      <c r="A232" s="6" t="s">
        <v>33</v>
      </c>
      <c r="B232" s="146"/>
      <c r="C232" s="3"/>
      <c r="D232" s="3"/>
      <c r="E232" s="3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197"/>
    </row>
    <row r="233" spans="1:16" ht="33" customHeight="1" x14ac:dyDescent="0.35">
      <c r="A233" s="267" t="s">
        <v>2</v>
      </c>
      <c r="B233" s="268" t="s">
        <v>3</v>
      </c>
      <c r="C233" s="269" t="s">
        <v>4</v>
      </c>
      <c r="D233" s="269" t="s">
        <v>5</v>
      </c>
      <c r="E233" s="269" t="s">
        <v>6</v>
      </c>
      <c r="F233" s="269" t="s">
        <v>7</v>
      </c>
      <c r="G233" s="270" t="s">
        <v>8</v>
      </c>
      <c r="H233" s="270"/>
      <c r="I233" s="270"/>
      <c r="J233" s="270"/>
      <c r="K233" s="270" t="s">
        <v>9</v>
      </c>
      <c r="L233" s="270"/>
      <c r="M233" s="270"/>
      <c r="N233" s="270"/>
      <c r="O233" s="270"/>
      <c r="P233" s="271" t="s">
        <v>10</v>
      </c>
    </row>
    <row r="234" spans="1:16" ht="33" customHeight="1" x14ac:dyDescent="0.35">
      <c r="A234" s="267"/>
      <c r="B234" s="272" t="s">
        <v>11</v>
      </c>
      <c r="C234" s="267" t="s">
        <v>11</v>
      </c>
      <c r="D234" s="267" t="s">
        <v>11</v>
      </c>
      <c r="E234" s="267" t="s">
        <v>11</v>
      </c>
      <c r="F234" s="267" t="s">
        <v>11</v>
      </c>
      <c r="G234" s="273" t="s">
        <v>12</v>
      </c>
      <c r="H234" s="274" t="s">
        <v>13</v>
      </c>
      <c r="I234" s="275" t="s">
        <v>142</v>
      </c>
      <c r="J234" s="274" t="s">
        <v>15</v>
      </c>
      <c r="K234" s="274" t="s">
        <v>16</v>
      </c>
      <c r="L234" s="274" t="s">
        <v>17</v>
      </c>
      <c r="M234" s="274" t="s">
        <v>18</v>
      </c>
      <c r="N234" s="274" t="s">
        <v>19</v>
      </c>
      <c r="O234" s="274" t="s">
        <v>20</v>
      </c>
      <c r="P234" s="271"/>
    </row>
    <row r="235" spans="1:16" ht="72" customHeight="1" x14ac:dyDescent="0.35">
      <c r="A235" s="267"/>
      <c r="B235" s="272"/>
      <c r="C235" s="267"/>
      <c r="D235" s="267"/>
      <c r="E235" s="267"/>
      <c r="F235" s="267"/>
      <c r="G235" s="276" t="s">
        <v>11</v>
      </c>
      <c r="H235" s="276" t="s">
        <v>11</v>
      </c>
      <c r="I235" s="276" t="s">
        <v>11</v>
      </c>
      <c r="J235" s="276" t="s">
        <v>11</v>
      </c>
      <c r="K235" s="276" t="s">
        <v>11</v>
      </c>
      <c r="L235" s="276" t="s">
        <v>11</v>
      </c>
      <c r="M235" s="276" t="s">
        <v>11</v>
      </c>
      <c r="N235" s="276" t="s">
        <v>11</v>
      </c>
      <c r="O235" s="276" t="s">
        <v>11</v>
      </c>
      <c r="P235" s="271"/>
    </row>
    <row r="236" spans="1:16" ht="35.25" x14ac:dyDescent="0.35">
      <c r="A236" s="280" t="s">
        <v>195</v>
      </c>
      <c r="B236" s="281">
        <v>25</v>
      </c>
      <c r="C236" s="282">
        <v>0.7</v>
      </c>
      <c r="D236" s="282">
        <v>2.0499999999999998</v>
      </c>
      <c r="E236" s="282">
        <v>1.65</v>
      </c>
      <c r="F236" s="282">
        <f>41.68/2</f>
        <v>20.84</v>
      </c>
      <c r="G236" s="283">
        <v>0.01</v>
      </c>
      <c r="H236" s="284">
        <v>8.1</v>
      </c>
      <c r="I236" s="284">
        <v>0</v>
      </c>
      <c r="J236" s="284">
        <v>0.12</v>
      </c>
      <c r="K236" s="284">
        <v>3</v>
      </c>
      <c r="L236" s="284">
        <v>0.13</v>
      </c>
      <c r="M236" s="284">
        <v>6.6</v>
      </c>
      <c r="N236" s="284">
        <v>0.36</v>
      </c>
      <c r="O236" s="284">
        <v>101.88</v>
      </c>
      <c r="P236" s="281">
        <v>43</v>
      </c>
    </row>
    <row r="237" spans="1:16" ht="66" x14ac:dyDescent="0.35">
      <c r="A237" s="13" t="s">
        <v>40</v>
      </c>
      <c r="B237" s="78" t="s">
        <v>167</v>
      </c>
      <c r="C237" s="79">
        <v>4.96</v>
      </c>
      <c r="D237" s="79">
        <v>4.4800000000000004</v>
      </c>
      <c r="E237" s="79">
        <v>17.84</v>
      </c>
      <c r="F237" s="79">
        <f>133.6/200*250</f>
        <v>166.99999999999997</v>
      </c>
      <c r="G237" s="85">
        <v>4.6500000000000004</v>
      </c>
      <c r="H237" s="14">
        <v>0.18</v>
      </c>
      <c r="I237" s="14">
        <v>95.8</v>
      </c>
      <c r="J237" s="14">
        <v>0</v>
      </c>
      <c r="K237" s="14">
        <v>30.46</v>
      </c>
      <c r="L237" s="14">
        <v>69.739999999999995</v>
      </c>
      <c r="M237" s="14">
        <v>28.24</v>
      </c>
      <c r="N237" s="14">
        <v>1.62</v>
      </c>
      <c r="O237" s="14">
        <v>382.4</v>
      </c>
      <c r="P237" s="78">
        <v>139</v>
      </c>
    </row>
    <row r="238" spans="1:16" ht="35.25" x14ac:dyDescent="0.35">
      <c r="A238" s="291" t="s">
        <v>133</v>
      </c>
      <c r="B238" s="281" t="s">
        <v>184</v>
      </c>
      <c r="C238" s="282">
        <v>10.62</v>
      </c>
      <c r="D238" s="282">
        <v>12.64</v>
      </c>
      <c r="E238" s="282">
        <v>11.03</v>
      </c>
      <c r="F238" s="297">
        <v>202.1</v>
      </c>
      <c r="G238" s="287">
        <v>0.4</v>
      </c>
      <c r="H238" s="288">
        <v>0.04</v>
      </c>
      <c r="I238" s="288">
        <v>190</v>
      </c>
      <c r="J238" s="288">
        <v>1.7</v>
      </c>
      <c r="K238" s="288">
        <v>23</v>
      </c>
      <c r="L238" s="288">
        <v>138</v>
      </c>
      <c r="M238" s="288">
        <v>20</v>
      </c>
      <c r="N238" s="288">
        <v>1.8</v>
      </c>
      <c r="O238" s="288">
        <v>221</v>
      </c>
      <c r="P238" s="281">
        <v>462</v>
      </c>
    </row>
    <row r="239" spans="1:16" ht="43.5" customHeight="1" x14ac:dyDescent="0.35">
      <c r="A239" s="291" t="s">
        <v>38</v>
      </c>
      <c r="B239" s="281">
        <v>150</v>
      </c>
      <c r="C239" s="282">
        <v>4.08</v>
      </c>
      <c r="D239" s="282">
        <v>7.32</v>
      </c>
      <c r="E239" s="282">
        <v>27.36</v>
      </c>
      <c r="F239" s="282">
        <v>195.6</v>
      </c>
      <c r="G239" s="283">
        <v>0</v>
      </c>
      <c r="H239" s="284">
        <v>0.05</v>
      </c>
      <c r="I239" s="284">
        <v>119.2</v>
      </c>
      <c r="J239" s="284">
        <v>21.3</v>
      </c>
      <c r="K239" s="284">
        <v>8.8000000000000007</v>
      </c>
      <c r="L239" s="284">
        <v>32</v>
      </c>
      <c r="M239" s="284">
        <v>5.6</v>
      </c>
      <c r="N239" s="284">
        <v>0.56000000000000005</v>
      </c>
      <c r="O239" s="284">
        <v>42.4</v>
      </c>
      <c r="P239" s="284">
        <v>332</v>
      </c>
    </row>
    <row r="240" spans="1:16" ht="35.25" x14ac:dyDescent="0.35">
      <c r="A240" s="291" t="s">
        <v>196</v>
      </c>
      <c r="B240" s="299">
        <v>200</v>
      </c>
      <c r="C240" s="297">
        <v>0.2</v>
      </c>
      <c r="D240" s="297">
        <v>0</v>
      </c>
      <c r="E240" s="297">
        <v>35.799999999999997</v>
      </c>
      <c r="F240" s="297">
        <v>142</v>
      </c>
      <c r="G240" s="283">
        <v>0</v>
      </c>
      <c r="H240" s="284">
        <v>0.02</v>
      </c>
      <c r="I240" s="284">
        <v>0</v>
      </c>
      <c r="J240" s="284">
        <v>0</v>
      </c>
      <c r="K240" s="284">
        <v>12</v>
      </c>
      <c r="L240" s="284">
        <v>2.4</v>
      </c>
      <c r="M240" s="284">
        <v>0</v>
      </c>
      <c r="N240" s="284">
        <v>0.8</v>
      </c>
      <c r="O240" s="284">
        <v>0</v>
      </c>
      <c r="P240" s="299">
        <v>631</v>
      </c>
    </row>
    <row r="241" spans="1:16" ht="35.25" x14ac:dyDescent="0.35">
      <c r="A241" s="291" t="s">
        <v>25</v>
      </c>
      <c r="B241" s="281">
        <v>32.5</v>
      </c>
      <c r="C241" s="282">
        <v>2.63</v>
      </c>
      <c r="D241" s="282">
        <v>1.07</v>
      </c>
      <c r="E241" s="282">
        <v>13.72</v>
      </c>
      <c r="F241" s="282">
        <v>72.150000000000006</v>
      </c>
      <c r="G241" s="283">
        <v>0.13</v>
      </c>
      <c r="H241" s="284">
        <v>0.13</v>
      </c>
      <c r="I241" s="284">
        <v>195.8</v>
      </c>
      <c r="J241" s="284">
        <v>0</v>
      </c>
      <c r="K241" s="284">
        <v>23.7</v>
      </c>
      <c r="L241" s="284">
        <v>40.630000000000003</v>
      </c>
      <c r="M241" s="284">
        <v>13</v>
      </c>
      <c r="N241" s="284">
        <v>0.91</v>
      </c>
      <c r="O241" s="284">
        <v>53.9</v>
      </c>
      <c r="P241" s="281" t="s">
        <v>26</v>
      </c>
    </row>
    <row r="242" spans="1:16" x14ac:dyDescent="0.35">
      <c r="A242" s="210" t="s">
        <v>27</v>
      </c>
      <c r="B242" s="158"/>
      <c r="C242" s="79">
        <f>SUM(C236:C241)</f>
        <v>23.189999999999998</v>
      </c>
      <c r="D242" s="79">
        <f>SUM(D236:D241)</f>
        <v>27.560000000000002</v>
      </c>
      <c r="E242" s="79">
        <f>SUM(E236:E241)</f>
        <v>107.39999999999999</v>
      </c>
      <c r="F242" s="79">
        <f>SUM(F236:F241)</f>
        <v>799.68999999999994</v>
      </c>
      <c r="G242" s="79">
        <f>SUM(G236:G241)</f>
        <v>5.19</v>
      </c>
      <c r="H242" s="79">
        <f>SUM(H236:H241)</f>
        <v>8.52</v>
      </c>
      <c r="I242" s="79">
        <f>SUM(I236:I241)</f>
        <v>600.79999999999995</v>
      </c>
      <c r="J242" s="79">
        <f>SUM(J236:J241)</f>
        <v>23.12</v>
      </c>
      <c r="K242" s="79">
        <f>SUM(K236:K241)</f>
        <v>100.96000000000001</v>
      </c>
      <c r="L242" s="79">
        <f>SUM(L236:L241)</f>
        <v>282.90000000000003</v>
      </c>
      <c r="M242" s="79">
        <f>SUM(M236:M241)</f>
        <v>73.44</v>
      </c>
      <c r="N242" s="79">
        <f>SUM(N236:N241)</f>
        <v>6.05</v>
      </c>
      <c r="O242" s="79">
        <f>SUM(O236:O241)</f>
        <v>801.57999999999993</v>
      </c>
      <c r="P242" s="79"/>
    </row>
    <row r="243" spans="1:16" x14ac:dyDescent="0.35">
      <c r="A243" s="210" t="s">
        <v>93</v>
      </c>
      <c r="B243" s="158"/>
      <c r="C243" s="79">
        <f>C242+C230</f>
        <v>28.459999999999997</v>
      </c>
      <c r="D243" s="79">
        <f>D242+D230</f>
        <v>34.440000000000005</v>
      </c>
      <c r="E243" s="79">
        <f>E242+E230</f>
        <v>155.20999999999998</v>
      </c>
      <c r="F243" s="79">
        <f>F242+F230</f>
        <v>1091.0899999999999</v>
      </c>
      <c r="G243" s="79">
        <f>G242+G230</f>
        <v>5.21</v>
      </c>
      <c r="H243" s="79">
        <f>H242+H230</f>
        <v>8.57</v>
      </c>
      <c r="I243" s="79">
        <f>I242+I230</f>
        <v>600.81999999999994</v>
      </c>
      <c r="J243" s="79">
        <f>J242+J230</f>
        <v>43.120000000000005</v>
      </c>
      <c r="K243" s="79">
        <f>K242+K230</f>
        <v>116.59</v>
      </c>
      <c r="L243" s="79">
        <f>L242+L230</f>
        <v>319.84000000000003</v>
      </c>
      <c r="M243" s="79">
        <f>M242+M230</f>
        <v>90.66</v>
      </c>
      <c r="N243" s="79">
        <f>N242+N230</f>
        <v>7.4</v>
      </c>
      <c r="O243" s="79">
        <f>O242+O230</f>
        <v>854.18999999999994</v>
      </c>
      <c r="P243" s="15"/>
    </row>
    <row r="244" spans="1:16" ht="27" x14ac:dyDescent="0.35">
      <c r="A244"/>
      <c r="B244" s="203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 s="204"/>
    </row>
  </sheetData>
  <mergeCells count="194">
    <mergeCell ref="P233:P235"/>
    <mergeCell ref="B234:B235"/>
    <mergeCell ref="C234:C235"/>
    <mergeCell ref="D234:D235"/>
    <mergeCell ref="E234:E235"/>
    <mergeCell ref="F234:F235"/>
    <mergeCell ref="A233:A235"/>
    <mergeCell ref="G233:J233"/>
    <mergeCell ref="K233:O233"/>
    <mergeCell ref="E225:E226"/>
    <mergeCell ref="F225:F226"/>
    <mergeCell ref="G224:J224"/>
    <mergeCell ref="K224:O224"/>
    <mergeCell ref="P224:P226"/>
    <mergeCell ref="B225:B226"/>
    <mergeCell ref="C225:C226"/>
    <mergeCell ref="D225:D226"/>
    <mergeCell ref="A224:A226"/>
    <mergeCell ref="F213:F214"/>
    <mergeCell ref="K212:O212"/>
    <mergeCell ref="P212:P214"/>
    <mergeCell ref="B213:B214"/>
    <mergeCell ref="C213:C214"/>
    <mergeCell ref="D213:D214"/>
    <mergeCell ref="E213:E214"/>
    <mergeCell ref="A212:A214"/>
    <mergeCell ref="G212:J212"/>
    <mergeCell ref="P203:P205"/>
    <mergeCell ref="B204:B205"/>
    <mergeCell ref="C204:C205"/>
    <mergeCell ref="D204:D205"/>
    <mergeCell ref="E204:E205"/>
    <mergeCell ref="A203:A205"/>
    <mergeCell ref="G203:J203"/>
    <mergeCell ref="K203:O203"/>
    <mergeCell ref="F204:F205"/>
    <mergeCell ref="E192:E193"/>
    <mergeCell ref="F192:F193"/>
    <mergeCell ref="G191:J191"/>
    <mergeCell ref="K191:O191"/>
    <mergeCell ref="P191:P193"/>
    <mergeCell ref="C192:C193"/>
    <mergeCell ref="D192:D193"/>
    <mergeCell ref="A191:A193"/>
    <mergeCell ref="F183:F184"/>
    <mergeCell ref="B192:B193"/>
    <mergeCell ref="B183:B184"/>
    <mergeCell ref="K182:O182"/>
    <mergeCell ref="P182:P184"/>
    <mergeCell ref="C183:C184"/>
    <mergeCell ref="D183:D184"/>
    <mergeCell ref="E183:E184"/>
    <mergeCell ref="A182:A184"/>
    <mergeCell ref="G182:J182"/>
    <mergeCell ref="P169:P171"/>
    <mergeCell ref="C170:C171"/>
    <mergeCell ref="D170:D171"/>
    <mergeCell ref="E170:E171"/>
    <mergeCell ref="F170:F171"/>
    <mergeCell ref="A169:A171"/>
    <mergeCell ref="G169:J169"/>
    <mergeCell ref="K169:O169"/>
    <mergeCell ref="B170:B171"/>
    <mergeCell ref="E161:E162"/>
    <mergeCell ref="F161:F162"/>
    <mergeCell ref="G160:J160"/>
    <mergeCell ref="K160:O160"/>
    <mergeCell ref="P160:P162"/>
    <mergeCell ref="C161:C162"/>
    <mergeCell ref="D161:D162"/>
    <mergeCell ref="A160:A162"/>
    <mergeCell ref="F147:F148"/>
    <mergeCell ref="B161:B162"/>
    <mergeCell ref="B147:B148"/>
    <mergeCell ref="K146:O146"/>
    <mergeCell ref="P146:P148"/>
    <mergeCell ref="C147:C148"/>
    <mergeCell ref="D147:D148"/>
    <mergeCell ref="E147:E148"/>
    <mergeCell ref="A146:A148"/>
    <mergeCell ref="G146:J146"/>
    <mergeCell ref="P137:P139"/>
    <mergeCell ref="C138:C139"/>
    <mergeCell ref="D138:D139"/>
    <mergeCell ref="E138:E139"/>
    <mergeCell ref="F138:F139"/>
    <mergeCell ref="A137:A139"/>
    <mergeCell ref="G137:J137"/>
    <mergeCell ref="K137:O137"/>
    <mergeCell ref="B138:B139"/>
    <mergeCell ref="E123:E124"/>
    <mergeCell ref="F123:F124"/>
    <mergeCell ref="G122:J122"/>
    <mergeCell ref="K122:O122"/>
    <mergeCell ref="P122:P124"/>
    <mergeCell ref="C123:C124"/>
    <mergeCell ref="D123:D124"/>
    <mergeCell ref="A122:A124"/>
    <mergeCell ref="F113:F114"/>
    <mergeCell ref="B123:B124"/>
    <mergeCell ref="B113:B114"/>
    <mergeCell ref="K112:O112"/>
    <mergeCell ref="P112:P114"/>
    <mergeCell ref="C113:C114"/>
    <mergeCell ref="D113:D114"/>
    <mergeCell ref="E113:E114"/>
    <mergeCell ref="A112:A114"/>
    <mergeCell ref="G112:J112"/>
    <mergeCell ref="P98:P100"/>
    <mergeCell ref="C99:C100"/>
    <mergeCell ref="D99:D100"/>
    <mergeCell ref="E99:E100"/>
    <mergeCell ref="F99:F100"/>
    <mergeCell ref="A98:A100"/>
    <mergeCell ref="G98:J98"/>
    <mergeCell ref="K98:O98"/>
    <mergeCell ref="B99:B100"/>
    <mergeCell ref="E90:E91"/>
    <mergeCell ref="F90:F91"/>
    <mergeCell ref="G89:J89"/>
    <mergeCell ref="K89:O89"/>
    <mergeCell ref="P89:P91"/>
    <mergeCell ref="C90:C91"/>
    <mergeCell ref="D90:D91"/>
    <mergeCell ref="A89:A91"/>
    <mergeCell ref="F76:F77"/>
    <mergeCell ref="B90:B91"/>
    <mergeCell ref="B76:B77"/>
    <mergeCell ref="K75:O75"/>
    <mergeCell ref="P75:P77"/>
    <mergeCell ref="C76:C77"/>
    <mergeCell ref="D76:D77"/>
    <mergeCell ref="E76:E77"/>
    <mergeCell ref="A75:A77"/>
    <mergeCell ref="G75:J75"/>
    <mergeCell ref="P66:P68"/>
    <mergeCell ref="C67:C68"/>
    <mergeCell ref="D67:D68"/>
    <mergeCell ref="E67:E68"/>
    <mergeCell ref="F67:F68"/>
    <mergeCell ref="A66:A68"/>
    <mergeCell ref="G66:J66"/>
    <mergeCell ref="K66:O66"/>
    <mergeCell ref="B67:B68"/>
    <mergeCell ref="A51:A53"/>
    <mergeCell ref="F43:F44"/>
    <mergeCell ref="K42:O42"/>
    <mergeCell ref="P42:P44"/>
    <mergeCell ref="C43:C44"/>
    <mergeCell ref="D43:D44"/>
    <mergeCell ref="E43:E44"/>
    <mergeCell ref="A42:A44"/>
    <mergeCell ref="G42:J42"/>
    <mergeCell ref="B52:B53"/>
    <mergeCell ref="B43:B44"/>
    <mergeCell ref="E52:E53"/>
    <mergeCell ref="F52:F53"/>
    <mergeCell ref="G51:J51"/>
    <mergeCell ref="K51:O51"/>
    <mergeCell ref="P51:P53"/>
    <mergeCell ref="C52:C53"/>
    <mergeCell ref="D52:D53"/>
    <mergeCell ref="A28:A30"/>
    <mergeCell ref="F29:F30"/>
    <mergeCell ref="E19:E20"/>
    <mergeCell ref="F19:F20"/>
    <mergeCell ref="G18:J18"/>
    <mergeCell ref="K18:O18"/>
    <mergeCell ref="P18:P20"/>
    <mergeCell ref="C19:C20"/>
    <mergeCell ref="D19:D20"/>
    <mergeCell ref="B29:B30"/>
    <mergeCell ref="B19:B20"/>
    <mergeCell ref="G28:J28"/>
    <mergeCell ref="K28:O28"/>
    <mergeCell ref="P28:P30"/>
    <mergeCell ref="C29:C30"/>
    <mergeCell ref="D29:D30"/>
    <mergeCell ref="E29:E30"/>
    <mergeCell ref="A14:P14"/>
    <mergeCell ref="A18:A20"/>
    <mergeCell ref="G9:H9"/>
    <mergeCell ref="G10:H10"/>
    <mergeCell ref="G11:H11"/>
    <mergeCell ref="L11:P11"/>
    <mergeCell ref="G4:H4"/>
    <mergeCell ref="G5:H5"/>
    <mergeCell ref="G6:H6"/>
    <mergeCell ref="L4:P4"/>
    <mergeCell ref="L5:P5"/>
    <mergeCell ref="L6:P6"/>
    <mergeCell ref="L9:P9"/>
    <mergeCell ref="L10:P10"/>
    <mergeCell ref="A13:P13"/>
  </mergeCells>
  <pageMargins left="0.70866141732283472" right="0.70866141732283472" top="0.74803149606299213" bottom="0.74803149606299213" header="0.31496062992125984" footer="0.31496062992125984"/>
  <pageSetup paperSize="9" scale="11" orientation="portrait" r:id="rId1"/>
  <rowBreaks count="9" manualBreakCount="9">
    <brk id="39" max="29" man="1"/>
    <brk id="62" max="29" man="1"/>
    <brk id="86" max="29" man="1"/>
    <brk id="108" max="15" man="1"/>
    <brk id="133" max="16383" man="1"/>
    <brk id="156" max="29" man="1"/>
    <brk id="179" max="29" man="1"/>
    <brk id="200" max="29" man="1"/>
    <brk id="22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7</vt:i4>
      </vt:variant>
    </vt:vector>
  </HeadingPairs>
  <TitlesOfParts>
    <vt:vector size="13" baseType="lpstr">
      <vt:lpstr>Обеды 55</vt:lpstr>
      <vt:lpstr>Завтраки 55</vt:lpstr>
      <vt:lpstr>Завтраки и обеды 80</vt:lpstr>
      <vt:lpstr>20</vt:lpstr>
      <vt:lpstr>80</vt:lpstr>
      <vt:lpstr>сво 80 руб.</vt:lpstr>
      <vt:lpstr>'80'!Print_Area</vt:lpstr>
      <vt:lpstr>'сво 80 руб.'!Print_Area</vt:lpstr>
      <vt:lpstr>'20'!Область_печати</vt:lpstr>
      <vt:lpstr>'80'!Область_печати</vt:lpstr>
      <vt:lpstr>'Завтраки и обеды 80'!Область_печати</vt:lpstr>
      <vt:lpstr>'Обеды 55'!Область_печати</vt:lpstr>
      <vt:lpstr>'сво 80 руб.'!Область_печати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2021-08-11T11:51:04Z</cp:lastPrinted>
  <dcterms:created xsi:type="dcterms:W3CDTF">2021-08-11T09:39:10Z</dcterms:created>
  <dcterms:modified xsi:type="dcterms:W3CDTF">2022-12-30T11:37:19Z</dcterms:modified>
</cp:coreProperties>
</file>